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t star PC\C_DISK\Desktop\Site2024\Pump\EE\"/>
    </mc:Choice>
  </mc:AlternateContent>
  <bookViews>
    <workbookView xWindow="480" yWindow="60" windowWidth="11355" windowHeight="92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29" i="1" l="1"/>
  <c r="L35" i="1"/>
  <c r="K35" i="1"/>
  <c r="K29" i="1"/>
  <c r="B12" i="1"/>
  <c r="H12" i="1" s="1"/>
  <c r="B6" i="1"/>
  <c r="G6" i="1" s="1"/>
  <c r="K12" i="1"/>
  <c r="J30" i="1"/>
  <c r="K13" i="1"/>
  <c r="K14" i="1" s="1"/>
  <c r="J36" i="1"/>
  <c r="I13" i="1"/>
  <c r="J13" i="1" s="1"/>
  <c r="L13" i="1" s="1"/>
  <c r="H33" i="1" s="1"/>
  <c r="I12" i="1"/>
  <c r="J12" i="1" s="1"/>
  <c r="L12" i="1" s="1"/>
  <c r="M13" i="1"/>
  <c r="J32" i="1"/>
  <c r="M12" i="1"/>
  <c r="J27" i="1"/>
  <c r="I6" i="1"/>
  <c r="J6" i="1" s="1"/>
  <c r="D14" i="1"/>
  <c r="E14" i="1"/>
  <c r="B13" i="1"/>
  <c r="G13" i="1" s="1"/>
  <c r="F13" i="1"/>
  <c r="C14" i="1"/>
  <c r="H27" i="1" l="1"/>
  <c r="L14" i="1"/>
  <c r="K6" i="1"/>
  <c r="L6" i="1" s="1"/>
  <c r="F12" i="1"/>
  <c r="H13" i="1"/>
  <c r="H14" i="1" s="1"/>
  <c r="H6" i="1"/>
  <c r="G12" i="1"/>
  <c r="G14" i="1" s="1"/>
  <c r="M6" i="1" l="1"/>
  <c r="F14" i="1"/>
</calcChain>
</file>

<file path=xl/sharedStrings.xml><?xml version="1.0" encoding="utf-8"?>
<sst xmlns="http://schemas.openxmlformats.org/spreadsheetml/2006/main" count="71" uniqueCount="46">
  <si>
    <t>U</t>
  </si>
  <si>
    <t>I</t>
  </si>
  <si>
    <t>COS(F)</t>
  </si>
  <si>
    <t>P</t>
  </si>
  <si>
    <t>Q</t>
  </si>
  <si>
    <t>S</t>
  </si>
  <si>
    <t>F=ACOS(COS(F))</t>
  </si>
  <si>
    <t>SIN(F)</t>
  </si>
  <si>
    <t>SQRT(3)</t>
  </si>
  <si>
    <t>След регулиране на U</t>
  </si>
  <si>
    <t>Преди регулиране на U</t>
  </si>
  <si>
    <t xml:space="preserve">Ефект от намаляване на напрежението на Раней 3 на ПС І-ви подем Сливо поле с 10% </t>
  </si>
  <si>
    <t>КV</t>
  </si>
  <si>
    <t>A</t>
  </si>
  <si>
    <t>KW</t>
  </si>
  <si>
    <t>KVAR</t>
  </si>
  <si>
    <t>KVA</t>
  </si>
  <si>
    <t>Ефекти от регулирането:</t>
  </si>
  <si>
    <t>1.Снижаване на напрежението с 10 % и работа на АСД с номинално напрежение.</t>
  </si>
  <si>
    <t>Промяна в параметрите в %</t>
  </si>
  <si>
    <t>4.Реактивната мощност е паднала с 16 % , а пълната мощност с 6 %.</t>
  </si>
  <si>
    <t>Ia</t>
  </si>
  <si>
    <t>Ir</t>
  </si>
  <si>
    <t>КПД</t>
  </si>
  <si>
    <t>Замерван е мотор АВВ с номинални параметри:</t>
  </si>
  <si>
    <t>P,KW</t>
  </si>
  <si>
    <t>Q,KVAR</t>
  </si>
  <si>
    <t>S,KVAR</t>
  </si>
  <si>
    <t>Вектори на токовете</t>
  </si>
  <si>
    <t>След регулирането</t>
  </si>
  <si>
    <t>Преди регулирането</t>
  </si>
  <si>
    <t>Вектори на мощностите</t>
  </si>
  <si>
    <t>Основния ефект е подобряване на естествения фактор на мощността поради по-малко намагнитване на статорния и роторния пакет.</t>
  </si>
  <si>
    <t>ИЗВОДИ:</t>
  </si>
  <si>
    <t>Общия ток нараства за сметка на пада на напрежението.</t>
  </si>
  <si>
    <t>Кн</t>
  </si>
  <si>
    <t>Коеф.на натоварване</t>
  </si>
  <si>
    <t>Ном.конс.мощност</t>
  </si>
  <si>
    <t>Регулирането се наложи, защото работното напрежение беше с 10 % над номиналното и искахме да оптимизираме работата на мотора.</t>
  </si>
  <si>
    <t>Да работи в условия най-близки до тези, за които е проектиран.</t>
  </si>
  <si>
    <t>Намаляват загубите в стоманата и нарастват загубите в медта на електромотора.</t>
  </si>
  <si>
    <t>Мероприятието е приложимо за мотори, които работят с по-малко натоване и имат запас от мощност.</t>
  </si>
  <si>
    <t>5.Активната мощност се е запазила, тъй като товарът е един и същ. КПД на мотора в случая се запазва.</t>
  </si>
  <si>
    <t>6.Активния ток е нараснал с 10 %, докато реактивния е паднал с 6 %.</t>
  </si>
  <si>
    <t>2.Пълният ток е нараснал с 3 %.</t>
  </si>
  <si>
    <t>3.Фактора на мощността COS(F) е нараснал с 6 %.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</si>
</sst>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0.000"/>
    <numFmt numFmtId="175" formatCode="0.0"/>
  </numFmts>
  <fonts count="6" x14ac:knownFonts="1">
    <font>
      <sz val="10"/>
      <name val="Arial"/>
      <charset val="204"/>
    </font>
    <font>
      <sz val="8"/>
      <name val="Arial"/>
      <charset val="204"/>
    </font>
    <font>
      <sz val="14"/>
      <name val="Arial"/>
      <charset val="204"/>
    </font>
    <font>
      <sz val="12"/>
      <name val="Arial"/>
      <charset val="204"/>
    </font>
    <font>
      <sz val="9"/>
      <name val="Arial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2" fontId="0" fillId="0" borderId="0" xfId="0" applyNumberFormat="1"/>
    <xf numFmtId="0" fontId="0" fillId="0" borderId="0" xfId="0" applyNumberFormat="1"/>
    <xf numFmtId="175" fontId="0" fillId="0" borderId="0" xfId="0" applyNumberFormat="1"/>
    <xf numFmtId="1" fontId="0" fillId="0" borderId="0" xfId="0" applyNumberFormat="1"/>
    <xf numFmtId="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2" fillId="0" borderId="0" xfId="0" applyNumberFormat="1" applyFont="1"/>
    <xf numFmtId="175" fontId="0" fillId="0" borderId="0" xfId="0" applyNumberFormat="1" applyAlignment="1">
      <alignment horizontal="center"/>
    </xf>
    <xf numFmtId="0" fontId="0" fillId="0" borderId="0" xfId="0" applyNumberFormat="1" applyAlignment="1">
      <alignment horizontal="left"/>
    </xf>
    <xf numFmtId="0" fontId="3" fillId="0" borderId="0" xfId="0" applyNumberFormat="1" applyFont="1"/>
    <xf numFmtId="0" fontId="4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left"/>
    </xf>
    <xf numFmtId="0" fontId="4" fillId="0" borderId="0" xfId="0" applyNumberFormat="1" applyFont="1" applyAlignment="1">
      <alignment wrapText="1"/>
    </xf>
    <xf numFmtId="0" fontId="0" fillId="0" borderId="0" xfId="0" applyNumberFormat="1" applyAlignment="1">
      <alignment horizontal="center" wrapText="1"/>
    </xf>
    <xf numFmtId="9" fontId="0" fillId="0" borderId="0" xfId="0" applyNumberFormat="1" applyAlignment="1">
      <alignment horizont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990600</xdr:colOff>
      <xdr:row>35</xdr:row>
      <xdr:rowOff>0</xdr:rowOff>
    </xdr:from>
    <xdr:to>
      <xdr:col>5</xdr:col>
      <xdr:colOff>476250</xdr:colOff>
      <xdr:row>35</xdr:row>
      <xdr:rowOff>0</xdr:rowOff>
    </xdr:to>
    <xdr:sp macro="" textlink="">
      <xdr:nvSpPr>
        <xdr:cNvPr id="1071" name="Line 1"/>
        <xdr:cNvSpPr>
          <a:spLocks noChangeShapeType="1"/>
        </xdr:cNvSpPr>
      </xdr:nvSpPr>
      <xdr:spPr bwMode="auto">
        <a:xfrm>
          <a:off x="990600" y="5857875"/>
          <a:ext cx="3352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1009650</xdr:colOff>
      <xdr:row>24</xdr:row>
      <xdr:rowOff>38100</xdr:rowOff>
    </xdr:from>
    <xdr:to>
      <xdr:col>0</xdr:col>
      <xdr:colOff>1019175</xdr:colOff>
      <xdr:row>35</xdr:row>
      <xdr:rowOff>0</xdr:rowOff>
    </xdr:to>
    <xdr:sp macro="" textlink="">
      <xdr:nvSpPr>
        <xdr:cNvPr id="1072" name="Line 2"/>
        <xdr:cNvSpPr>
          <a:spLocks noChangeShapeType="1"/>
        </xdr:cNvSpPr>
      </xdr:nvSpPr>
      <xdr:spPr bwMode="auto">
        <a:xfrm flipH="1">
          <a:off x="1009650" y="4114800"/>
          <a:ext cx="9525" cy="1743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1028700</xdr:colOff>
      <xdr:row>24</xdr:row>
      <xdr:rowOff>57150</xdr:rowOff>
    </xdr:from>
    <xdr:to>
      <xdr:col>5</xdr:col>
      <xdr:colOff>485775</xdr:colOff>
      <xdr:row>24</xdr:row>
      <xdr:rowOff>57150</xdr:rowOff>
    </xdr:to>
    <xdr:sp macro="" textlink="">
      <xdr:nvSpPr>
        <xdr:cNvPr id="1073" name="Line 3"/>
        <xdr:cNvSpPr>
          <a:spLocks noChangeShapeType="1"/>
        </xdr:cNvSpPr>
      </xdr:nvSpPr>
      <xdr:spPr bwMode="auto">
        <a:xfrm>
          <a:off x="1028700" y="4133850"/>
          <a:ext cx="3324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24</xdr:row>
      <xdr:rowOff>57150</xdr:rowOff>
    </xdr:from>
    <xdr:to>
      <xdr:col>5</xdr:col>
      <xdr:colOff>504825</xdr:colOff>
      <xdr:row>35</xdr:row>
      <xdr:rowOff>0</xdr:rowOff>
    </xdr:to>
    <xdr:sp macro="" textlink="">
      <xdr:nvSpPr>
        <xdr:cNvPr id="1074" name="Line 4"/>
        <xdr:cNvSpPr>
          <a:spLocks noChangeShapeType="1"/>
        </xdr:cNvSpPr>
      </xdr:nvSpPr>
      <xdr:spPr bwMode="auto">
        <a:xfrm>
          <a:off x="4371975" y="4133850"/>
          <a:ext cx="0" cy="1724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1000125</xdr:colOff>
      <xdr:row>24</xdr:row>
      <xdr:rowOff>76200</xdr:rowOff>
    </xdr:from>
    <xdr:to>
      <xdr:col>5</xdr:col>
      <xdr:colOff>495300</xdr:colOff>
      <xdr:row>35</xdr:row>
      <xdr:rowOff>0</xdr:rowOff>
    </xdr:to>
    <xdr:sp macro="" textlink="">
      <xdr:nvSpPr>
        <xdr:cNvPr id="1075" name="Line 5"/>
        <xdr:cNvSpPr>
          <a:spLocks noChangeShapeType="1"/>
        </xdr:cNvSpPr>
      </xdr:nvSpPr>
      <xdr:spPr bwMode="auto">
        <a:xfrm flipV="1">
          <a:off x="1000125" y="4152900"/>
          <a:ext cx="3362325" cy="170497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1009650</xdr:colOff>
      <xdr:row>29</xdr:row>
      <xdr:rowOff>47625</xdr:rowOff>
    </xdr:from>
    <xdr:to>
      <xdr:col>5</xdr:col>
      <xdr:colOff>495300</xdr:colOff>
      <xdr:row>35</xdr:row>
      <xdr:rowOff>9525</xdr:rowOff>
    </xdr:to>
    <xdr:sp macro="" textlink="">
      <xdr:nvSpPr>
        <xdr:cNvPr id="1076" name="Line 6"/>
        <xdr:cNvSpPr>
          <a:spLocks noChangeShapeType="1"/>
        </xdr:cNvSpPr>
      </xdr:nvSpPr>
      <xdr:spPr bwMode="auto">
        <a:xfrm flipV="1">
          <a:off x="1009650" y="4933950"/>
          <a:ext cx="3352800" cy="93345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29</xdr:row>
      <xdr:rowOff>38100</xdr:rowOff>
    </xdr:from>
    <xdr:to>
      <xdr:col>6</xdr:col>
      <xdr:colOff>0</xdr:colOff>
      <xdr:row>34</xdr:row>
      <xdr:rowOff>152400</xdr:rowOff>
    </xdr:to>
    <xdr:sp macro="" textlink="">
      <xdr:nvSpPr>
        <xdr:cNvPr id="1077" name="Line 7"/>
        <xdr:cNvSpPr>
          <a:spLocks noChangeShapeType="1"/>
        </xdr:cNvSpPr>
      </xdr:nvSpPr>
      <xdr:spPr bwMode="auto">
        <a:xfrm flipV="1">
          <a:off x="4476750" y="4924425"/>
          <a:ext cx="0" cy="92392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504825</xdr:colOff>
      <xdr:row>24</xdr:row>
      <xdr:rowOff>66675</xdr:rowOff>
    </xdr:from>
    <xdr:to>
      <xdr:col>5</xdr:col>
      <xdr:colOff>514350</xdr:colOff>
      <xdr:row>35</xdr:row>
      <xdr:rowOff>28575</xdr:rowOff>
    </xdr:to>
    <xdr:sp macro="" textlink="">
      <xdr:nvSpPr>
        <xdr:cNvPr id="1078" name="Line 8"/>
        <xdr:cNvSpPr>
          <a:spLocks noChangeShapeType="1"/>
        </xdr:cNvSpPr>
      </xdr:nvSpPr>
      <xdr:spPr bwMode="auto">
        <a:xfrm flipH="1">
          <a:off x="4371975" y="4143375"/>
          <a:ext cx="9525" cy="1743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24</xdr:row>
      <xdr:rowOff>104775</xdr:rowOff>
    </xdr:from>
    <xdr:to>
      <xdr:col>8</xdr:col>
      <xdr:colOff>9525</xdr:colOff>
      <xdr:row>29</xdr:row>
      <xdr:rowOff>0</xdr:rowOff>
    </xdr:to>
    <xdr:sp macro="" textlink="">
      <xdr:nvSpPr>
        <xdr:cNvPr id="1079" name="Line 9"/>
        <xdr:cNvSpPr>
          <a:spLocks noChangeShapeType="1"/>
        </xdr:cNvSpPr>
      </xdr:nvSpPr>
      <xdr:spPr bwMode="auto">
        <a:xfrm flipH="1" flipV="1">
          <a:off x="5695950" y="4181475"/>
          <a:ext cx="9525" cy="704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28575</xdr:colOff>
      <xdr:row>29</xdr:row>
      <xdr:rowOff>9525</xdr:rowOff>
    </xdr:from>
    <xdr:to>
      <xdr:col>9</xdr:col>
      <xdr:colOff>304800</xdr:colOff>
      <xdr:row>29</xdr:row>
      <xdr:rowOff>9525</xdr:rowOff>
    </xdr:to>
    <xdr:sp macro="" textlink="">
      <xdr:nvSpPr>
        <xdr:cNvPr id="1080" name="Line 10"/>
        <xdr:cNvSpPr>
          <a:spLocks noChangeShapeType="1"/>
        </xdr:cNvSpPr>
      </xdr:nvSpPr>
      <xdr:spPr bwMode="auto">
        <a:xfrm flipV="1">
          <a:off x="5724525" y="4895850"/>
          <a:ext cx="1333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9525</xdr:colOff>
      <xdr:row>25</xdr:row>
      <xdr:rowOff>28575</xdr:rowOff>
    </xdr:from>
    <xdr:to>
      <xdr:col>9</xdr:col>
      <xdr:colOff>285750</xdr:colOff>
      <xdr:row>29</xdr:row>
      <xdr:rowOff>9525</xdr:rowOff>
    </xdr:to>
    <xdr:sp macro="" textlink="">
      <xdr:nvSpPr>
        <xdr:cNvPr id="1081" name="Line 11"/>
        <xdr:cNvSpPr>
          <a:spLocks noChangeShapeType="1"/>
        </xdr:cNvSpPr>
      </xdr:nvSpPr>
      <xdr:spPr bwMode="auto">
        <a:xfrm flipV="1">
          <a:off x="5705475" y="4267200"/>
          <a:ext cx="1333500" cy="628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0</xdr:colOff>
      <xdr:row>30</xdr:row>
      <xdr:rowOff>152400</xdr:rowOff>
    </xdr:from>
    <xdr:to>
      <xdr:col>8</xdr:col>
      <xdr:colOff>9525</xdr:colOff>
      <xdr:row>35</xdr:row>
      <xdr:rowOff>0</xdr:rowOff>
    </xdr:to>
    <xdr:sp macro="" textlink="">
      <xdr:nvSpPr>
        <xdr:cNvPr id="1082" name="Line 12"/>
        <xdr:cNvSpPr>
          <a:spLocks noChangeShapeType="1"/>
        </xdr:cNvSpPr>
      </xdr:nvSpPr>
      <xdr:spPr bwMode="auto">
        <a:xfrm flipH="1" flipV="1">
          <a:off x="5695950" y="5200650"/>
          <a:ext cx="9525" cy="65722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28575</xdr:colOff>
      <xdr:row>35</xdr:row>
      <xdr:rowOff>0</xdr:rowOff>
    </xdr:from>
    <xdr:to>
      <xdr:col>9</xdr:col>
      <xdr:colOff>28575</xdr:colOff>
      <xdr:row>35</xdr:row>
      <xdr:rowOff>9525</xdr:rowOff>
    </xdr:to>
    <xdr:sp macro="" textlink="">
      <xdr:nvSpPr>
        <xdr:cNvPr id="1083" name="Line 13"/>
        <xdr:cNvSpPr>
          <a:spLocks noChangeShapeType="1"/>
        </xdr:cNvSpPr>
      </xdr:nvSpPr>
      <xdr:spPr bwMode="auto">
        <a:xfrm flipV="1">
          <a:off x="5724525" y="5857875"/>
          <a:ext cx="1057275" cy="952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38100</xdr:colOff>
      <xdr:row>31</xdr:row>
      <xdr:rowOff>0</xdr:rowOff>
    </xdr:from>
    <xdr:to>
      <xdr:col>9</xdr:col>
      <xdr:colOff>0</xdr:colOff>
      <xdr:row>35</xdr:row>
      <xdr:rowOff>9525</xdr:rowOff>
    </xdr:to>
    <xdr:sp macro="" textlink="">
      <xdr:nvSpPr>
        <xdr:cNvPr id="1084" name="Line 14"/>
        <xdr:cNvSpPr>
          <a:spLocks noChangeShapeType="1"/>
        </xdr:cNvSpPr>
      </xdr:nvSpPr>
      <xdr:spPr bwMode="auto">
        <a:xfrm flipV="1">
          <a:off x="5734050" y="5210175"/>
          <a:ext cx="1019175" cy="65722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1000125</xdr:colOff>
      <xdr:row>35</xdr:row>
      <xdr:rowOff>57150</xdr:rowOff>
    </xdr:from>
    <xdr:to>
      <xdr:col>5</xdr:col>
      <xdr:colOff>485775</xdr:colOff>
      <xdr:row>35</xdr:row>
      <xdr:rowOff>57150</xdr:rowOff>
    </xdr:to>
    <xdr:sp macro="" textlink="">
      <xdr:nvSpPr>
        <xdr:cNvPr id="1085" name="Line 16"/>
        <xdr:cNvSpPr>
          <a:spLocks noChangeShapeType="1"/>
        </xdr:cNvSpPr>
      </xdr:nvSpPr>
      <xdr:spPr bwMode="auto">
        <a:xfrm>
          <a:off x="1000125" y="5915025"/>
          <a:ext cx="335280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tabSelected="1" zoomScaleNormal="100" workbookViewId="0">
      <selection activeCell="L10" sqref="L10"/>
    </sheetView>
  </sheetViews>
  <sheetFormatPr defaultRowHeight="12.75" x14ac:dyDescent="0.2"/>
  <cols>
    <col min="1" max="1" width="21.42578125" style="2" customWidth="1"/>
    <col min="2" max="8" width="9.140625" style="2"/>
    <col min="9" max="9" width="15.85546875" style="2" customWidth="1"/>
    <col min="10" max="10" width="9.5703125" style="2" bestFit="1" customWidth="1"/>
    <col min="11" max="11" width="9.140625" style="2"/>
    <col min="12" max="12" width="9.7109375" style="2" customWidth="1"/>
    <col min="13" max="16384" width="9.140625" style="2"/>
  </cols>
  <sheetData>
    <row r="1" spans="1:13" ht="18" x14ac:dyDescent="0.25">
      <c r="A1" s="9" t="s">
        <v>11</v>
      </c>
    </row>
    <row r="2" spans="1:13" ht="8.25" customHeight="1" x14ac:dyDescent="0.25">
      <c r="A2" s="9"/>
    </row>
    <row r="3" spans="1:13" ht="15" x14ac:dyDescent="0.2">
      <c r="D3" s="12" t="s">
        <v>24</v>
      </c>
    </row>
    <row r="4" spans="1:13" ht="38.25" x14ac:dyDescent="0.2">
      <c r="A4" s="12"/>
      <c r="B4" s="5" t="s">
        <v>8</v>
      </c>
      <c r="C4" s="5" t="s">
        <v>0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  <c r="K4" s="5" t="s">
        <v>23</v>
      </c>
      <c r="L4" s="16" t="s">
        <v>37</v>
      </c>
      <c r="M4" s="17" t="s">
        <v>36</v>
      </c>
    </row>
    <row r="5" spans="1:13" ht="15" x14ac:dyDescent="0.2">
      <c r="A5" s="12"/>
      <c r="C5" s="5" t="s">
        <v>12</v>
      </c>
      <c r="D5" s="5" t="s">
        <v>13</v>
      </c>
      <c r="E5" s="5"/>
      <c r="F5" s="5" t="s">
        <v>14</v>
      </c>
      <c r="G5" s="5" t="s">
        <v>15</v>
      </c>
      <c r="H5" s="5" t="s">
        <v>16</v>
      </c>
      <c r="I5" s="5"/>
      <c r="J5" s="5"/>
      <c r="K5" s="5"/>
      <c r="L5" s="5" t="s">
        <v>14</v>
      </c>
      <c r="M5" s="5" t="s">
        <v>35</v>
      </c>
    </row>
    <row r="6" spans="1:13" x14ac:dyDescent="0.2">
      <c r="B6" s="6">
        <f>SQRT(3)</f>
        <v>1.7320508075688772</v>
      </c>
      <c r="C6" s="5">
        <v>6</v>
      </c>
      <c r="D6" s="5">
        <v>20</v>
      </c>
      <c r="E6" s="5">
        <v>0.82</v>
      </c>
      <c r="F6" s="7">
        <v>160</v>
      </c>
      <c r="G6" s="7">
        <f>B6*C6*D6*J6</f>
        <v>118.96352382137981</v>
      </c>
      <c r="H6" s="7">
        <f>B6*C6*D6</f>
        <v>207.84609690826528</v>
      </c>
      <c r="I6" s="8">
        <f>ACOS(E6)</f>
        <v>0.60938530803079505</v>
      </c>
      <c r="J6" s="8">
        <f>SIN(I6)</f>
        <v>0.5723635208501674</v>
      </c>
      <c r="K6" s="6">
        <f>F6/(B6*C6*D6*E6)</f>
        <v>0.93878092551158676</v>
      </c>
      <c r="L6" s="7">
        <f>F6/K6</f>
        <v>170.43379946477751</v>
      </c>
      <c r="M6" s="18">
        <f>F12/L6</f>
        <v>0.85798414634146358</v>
      </c>
    </row>
    <row r="7" spans="1:13" x14ac:dyDescent="0.2">
      <c r="A7" s="2" t="s">
        <v>38</v>
      </c>
      <c r="B7" s="6"/>
      <c r="C7" s="5"/>
      <c r="D7" s="5"/>
      <c r="E7" s="5"/>
      <c r="F7" s="7"/>
      <c r="G7" s="7"/>
      <c r="H7" s="7"/>
      <c r="I7" s="8"/>
      <c r="J7" s="8"/>
      <c r="K7" s="1"/>
      <c r="L7" s="4"/>
    </row>
    <row r="8" spans="1:13" x14ac:dyDescent="0.2">
      <c r="A8" s="2" t="s">
        <v>39</v>
      </c>
      <c r="B8" s="6"/>
      <c r="C8" s="5"/>
      <c r="D8" s="5"/>
      <c r="E8" s="5"/>
      <c r="F8" s="7"/>
      <c r="G8" s="7"/>
      <c r="H8" s="7"/>
      <c r="I8" s="8"/>
      <c r="J8" s="8"/>
      <c r="K8" s="1"/>
      <c r="L8" s="4"/>
    </row>
    <row r="9" spans="1:13" ht="7.5" customHeight="1" x14ac:dyDescent="0.2">
      <c r="C9" s="5"/>
      <c r="D9" s="5"/>
      <c r="E9" s="5"/>
      <c r="F9" s="7"/>
      <c r="G9" s="7"/>
    </row>
    <row r="10" spans="1:13" x14ac:dyDescent="0.2">
      <c r="A10" s="5"/>
      <c r="B10" s="5" t="s">
        <v>8</v>
      </c>
      <c r="C10" s="5" t="s">
        <v>0</v>
      </c>
      <c r="D10" s="5" t="s">
        <v>1</v>
      </c>
      <c r="E10" s="5" t="s">
        <v>2</v>
      </c>
      <c r="F10" s="5" t="s">
        <v>3</v>
      </c>
      <c r="G10" s="5" t="s">
        <v>4</v>
      </c>
      <c r="H10" s="5" t="s">
        <v>5</v>
      </c>
      <c r="I10" s="14" t="s">
        <v>6</v>
      </c>
      <c r="J10" s="5" t="s">
        <v>7</v>
      </c>
      <c r="K10" s="5" t="s">
        <v>21</v>
      </c>
      <c r="L10" s="5" t="s">
        <v>22</v>
      </c>
      <c r="M10" s="5" t="s">
        <v>1</v>
      </c>
    </row>
    <row r="11" spans="1:13" x14ac:dyDescent="0.2">
      <c r="A11" s="5"/>
      <c r="B11" s="5"/>
      <c r="C11" s="5" t="s">
        <v>12</v>
      </c>
      <c r="D11" s="5" t="s">
        <v>13</v>
      </c>
      <c r="E11" s="5"/>
      <c r="F11" s="5" t="s">
        <v>14</v>
      </c>
      <c r="G11" s="5" t="s">
        <v>15</v>
      </c>
      <c r="H11" s="5" t="s">
        <v>16</v>
      </c>
      <c r="I11" s="5"/>
      <c r="J11" s="5"/>
      <c r="K11" s="5" t="s">
        <v>13</v>
      </c>
      <c r="L11" s="5" t="s">
        <v>13</v>
      </c>
      <c r="M11" s="5" t="s">
        <v>13</v>
      </c>
    </row>
    <row r="12" spans="1:13" x14ac:dyDescent="0.2">
      <c r="A12" s="13" t="s">
        <v>9</v>
      </c>
      <c r="B12" s="6">
        <f>SQRT(3)</f>
        <v>1.7320508075688772</v>
      </c>
      <c r="C12" s="5">
        <v>5.98</v>
      </c>
      <c r="D12" s="5">
        <v>18.100000000000001</v>
      </c>
      <c r="E12" s="5">
        <v>0.78</v>
      </c>
      <c r="F12" s="7">
        <f>B12*C12*D12*E12</f>
        <v>146.22949794151933</v>
      </c>
      <c r="G12" s="7">
        <f>B12*C12*D12*J12</f>
        <v>117.31721043295906</v>
      </c>
      <c r="H12" s="7">
        <f>B12*C12*D12</f>
        <v>187.47371530964017</v>
      </c>
      <c r="I12" s="8">
        <f>ACOS(E12)</f>
        <v>0.67613050956066123</v>
      </c>
      <c r="J12" s="8">
        <f>SIN(I12)</f>
        <v>0.62577951388648045</v>
      </c>
      <c r="K12" s="3">
        <f>D12*E12</f>
        <v>14.118000000000002</v>
      </c>
      <c r="L12" s="3">
        <f>D12*J12</f>
        <v>11.326609201345297</v>
      </c>
      <c r="M12" s="5">
        <f>D12</f>
        <v>18.100000000000001</v>
      </c>
    </row>
    <row r="13" spans="1:13" x14ac:dyDescent="0.2">
      <c r="A13" s="13" t="s">
        <v>10</v>
      </c>
      <c r="B13" s="6">
        <f>SQRT(3)</f>
        <v>1.7320508075688772</v>
      </c>
      <c r="C13" s="5">
        <v>6.58</v>
      </c>
      <c r="D13" s="5">
        <v>17.5</v>
      </c>
      <c r="E13" s="5">
        <v>0.73</v>
      </c>
      <c r="F13" s="7">
        <f>B13*C13*D13*E13</f>
        <v>145.59532485883605</v>
      </c>
      <c r="G13" s="7">
        <f>B13*C13*D13*J13</f>
        <v>136.31056040985965</v>
      </c>
      <c r="H13" s="7">
        <f>B13*C13*D13</f>
        <v>199.44565049155622</v>
      </c>
      <c r="I13" s="8">
        <f>ACOS(E13)</f>
        <v>0.75247437616333679</v>
      </c>
      <c r="J13" s="8">
        <f>SIN(I13)</f>
        <v>0.68344714499367099</v>
      </c>
      <c r="K13" s="3">
        <f>D13*E13</f>
        <v>12.775</v>
      </c>
      <c r="L13" s="3">
        <f>D13*J13</f>
        <v>11.960325037389243</v>
      </c>
      <c r="M13" s="5">
        <f>D13</f>
        <v>17.5</v>
      </c>
    </row>
    <row r="14" spans="1:13" x14ac:dyDescent="0.2">
      <c r="A14" s="11" t="s">
        <v>19</v>
      </c>
      <c r="B14" s="5"/>
      <c r="C14" s="7">
        <f t="shared" ref="C14:H14" si="0">(C12-C13)/C12*100</f>
        <v>-10.033444816053505</v>
      </c>
      <c r="D14" s="7">
        <f t="shared" si="0"/>
        <v>3.3149171270718307</v>
      </c>
      <c r="E14" s="7">
        <f t="shared" si="0"/>
        <v>6.410256410256415</v>
      </c>
      <c r="F14" s="7">
        <f t="shared" si="0"/>
        <v>0.43368341655450182</v>
      </c>
      <c r="G14" s="7">
        <f t="shared" si="0"/>
        <v>-16.189738834400895</v>
      </c>
      <c r="H14" s="7">
        <f t="shared" si="0"/>
        <v>-6.3859273083390153</v>
      </c>
      <c r="I14" s="5"/>
      <c r="J14" s="5"/>
      <c r="K14" s="7">
        <f>(K12-K13)/K12*100</f>
        <v>9.5126788496954351</v>
      </c>
      <c r="L14" s="7">
        <f>(L12-L13)/L12*100</f>
        <v>-5.5949298221455122</v>
      </c>
    </row>
    <row r="15" spans="1:13" ht="6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3" x14ac:dyDescent="0.2">
      <c r="A16" s="11" t="s">
        <v>17</v>
      </c>
      <c r="B16" s="5"/>
      <c r="C16" s="5"/>
      <c r="D16" s="5"/>
      <c r="E16" s="5"/>
      <c r="F16" s="5"/>
      <c r="G16" s="5"/>
      <c r="H16" s="5"/>
      <c r="I16" s="5"/>
      <c r="J16" s="5"/>
    </row>
    <row r="17" spans="1:15" s="11" customFormat="1" x14ac:dyDescent="0.2">
      <c r="A17" s="11" t="s">
        <v>18</v>
      </c>
    </row>
    <row r="18" spans="1:15" s="11" customFormat="1" x14ac:dyDescent="0.2">
      <c r="A18" s="11" t="s">
        <v>44</v>
      </c>
    </row>
    <row r="19" spans="1:15" s="11" customFormat="1" x14ac:dyDescent="0.2">
      <c r="A19" s="11" t="s">
        <v>45</v>
      </c>
    </row>
    <row r="20" spans="1:15" s="11" customFormat="1" x14ac:dyDescent="0.2">
      <c r="A20" s="11" t="s">
        <v>20</v>
      </c>
    </row>
    <row r="21" spans="1:15" s="11" customFormat="1" x14ac:dyDescent="0.2">
      <c r="A21" s="11" t="s">
        <v>42</v>
      </c>
    </row>
    <row r="22" spans="1:15" s="11" customFormat="1" x14ac:dyDescent="0.2">
      <c r="A22" s="11" t="s">
        <v>43</v>
      </c>
    </row>
    <row r="23" spans="1:15" s="11" customFormat="1" ht="6" customHeight="1" x14ac:dyDescent="0.2"/>
    <row r="24" spans="1:15" s="11" customFormat="1" ht="15.75" x14ac:dyDescent="0.25">
      <c r="B24" s="15" t="s">
        <v>31</v>
      </c>
      <c r="K24" s="15" t="s">
        <v>28</v>
      </c>
    </row>
    <row r="25" spans="1:15" s="11" customFormat="1" x14ac:dyDescent="0.2">
      <c r="A25" s="11" t="s">
        <v>26</v>
      </c>
    </row>
    <row r="26" spans="1:15" s="11" customFormat="1" x14ac:dyDescent="0.2">
      <c r="H26" s="5" t="s">
        <v>22</v>
      </c>
      <c r="I26" s="5" t="s">
        <v>1</v>
      </c>
    </row>
    <row r="27" spans="1:15" s="11" customFormat="1" x14ac:dyDescent="0.2">
      <c r="G27" s="11">
        <v>136</v>
      </c>
      <c r="H27" s="10">
        <f>L12</f>
        <v>11.326609201345297</v>
      </c>
      <c r="J27" s="5">
        <f>M12</f>
        <v>18.100000000000001</v>
      </c>
      <c r="K27" s="11" t="s">
        <v>29</v>
      </c>
    </row>
    <row r="28" spans="1:15" x14ac:dyDescent="0.2">
      <c r="A28" s="5"/>
      <c r="B28" s="5"/>
      <c r="C28" s="5" t="s">
        <v>27</v>
      </c>
      <c r="D28" s="5">
        <v>199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5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 t="str">
        <f>E10</f>
        <v>COS(F)</v>
      </c>
      <c r="L29" s="5">
        <f>E12</f>
        <v>0.78</v>
      </c>
      <c r="M29" s="5"/>
      <c r="N29" s="5"/>
      <c r="O29" s="5"/>
    </row>
    <row r="30" spans="1:15" x14ac:dyDescent="0.2">
      <c r="A30" s="5"/>
      <c r="B30" s="5"/>
      <c r="C30" s="5"/>
      <c r="D30" s="5"/>
      <c r="E30" s="5"/>
      <c r="F30" s="5"/>
      <c r="G30" s="5"/>
      <c r="H30" s="5"/>
      <c r="I30" s="5" t="s">
        <v>21</v>
      </c>
      <c r="J30" s="3">
        <f>K12</f>
        <v>14.118000000000002</v>
      </c>
      <c r="K30" s="5"/>
      <c r="L30" s="5"/>
      <c r="M30" s="5"/>
      <c r="N30" s="5"/>
      <c r="O30" s="5"/>
    </row>
    <row r="31" spans="1:15" x14ac:dyDescent="0.2">
      <c r="A31" s="5"/>
      <c r="B31" s="5"/>
      <c r="C31" s="5"/>
      <c r="D31" s="5">
        <v>187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5" x14ac:dyDescent="0.2">
      <c r="A32" s="5"/>
      <c r="B32" s="5"/>
      <c r="C32" s="5"/>
      <c r="D32" s="5"/>
      <c r="E32" s="5"/>
      <c r="F32" s="5"/>
      <c r="G32" s="11">
        <v>117</v>
      </c>
      <c r="H32" s="5" t="s">
        <v>22</v>
      </c>
      <c r="I32" s="5" t="s">
        <v>1</v>
      </c>
      <c r="J32" s="5">
        <f>M13</f>
        <v>17.5</v>
      </c>
      <c r="K32" s="5"/>
      <c r="L32" s="5"/>
      <c r="M32" s="5"/>
      <c r="N32" s="5"/>
      <c r="O32" s="5"/>
    </row>
    <row r="33" spans="1:15" x14ac:dyDescent="0.2">
      <c r="A33" s="5"/>
      <c r="B33" s="5"/>
      <c r="C33" s="5"/>
      <c r="D33" s="5"/>
      <c r="E33" s="5"/>
      <c r="F33" s="5"/>
      <c r="G33" s="5"/>
      <c r="H33" s="10">
        <f>L13</f>
        <v>11.960325037389243</v>
      </c>
      <c r="I33" s="5"/>
      <c r="J33" s="5"/>
      <c r="K33" s="11" t="s">
        <v>30</v>
      </c>
      <c r="L33" s="5"/>
      <c r="M33" s="5"/>
      <c r="N33" s="5"/>
      <c r="O33" s="5"/>
    </row>
    <row r="34" spans="1:15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15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 t="str">
        <f>E10</f>
        <v>COS(F)</v>
      </c>
      <c r="L35" s="5">
        <f>E13</f>
        <v>0.73</v>
      </c>
      <c r="M35" s="5"/>
      <c r="N35" s="5"/>
      <c r="O35" s="5"/>
    </row>
    <row r="36" spans="1:15" x14ac:dyDescent="0.2">
      <c r="A36" s="5"/>
      <c r="B36" s="5"/>
      <c r="C36" s="5"/>
      <c r="D36" s="5"/>
      <c r="E36" s="5"/>
      <c r="F36" s="5"/>
      <c r="G36" s="5"/>
      <c r="H36" s="5"/>
      <c r="I36" s="5" t="s">
        <v>21</v>
      </c>
      <c r="J36" s="10">
        <f>K13</f>
        <v>12.775</v>
      </c>
      <c r="K36" s="5"/>
      <c r="L36" s="5"/>
      <c r="M36" s="5"/>
      <c r="N36" s="5"/>
      <c r="O36" s="5"/>
    </row>
    <row r="37" spans="1:15" x14ac:dyDescent="0.2">
      <c r="A37" s="5"/>
      <c r="B37" s="5"/>
      <c r="C37" s="5"/>
      <c r="D37" s="5">
        <v>146</v>
      </c>
      <c r="E37" s="5"/>
      <c r="F37" s="11" t="s">
        <v>25</v>
      </c>
      <c r="G37" s="5"/>
      <c r="H37" s="5"/>
      <c r="I37" s="5"/>
      <c r="J37" s="5"/>
      <c r="K37" s="5"/>
      <c r="L37" s="5"/>
      <c r="M37" s="5"/>
      <c r="N37" s="5"/>
      <c r="O37" s="5"/>
    </row>
    <row r="38" spans="1:15" ht="6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spans="1:15" x14ac:dyDescent="0.2">
      <c r="A39" s="11" t="s">
        <v>33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1:15" x14ac:dyDescent="0.2">
      <c r="A40" s="11" t="s">
        <v>32</v>
      </c>
      <c r="B40" s="11"/>
      <c r="C40" s="11"/>
      <c r="D40" s="11"/>
      <c r="E40" s="11"/>
      <c r="F40" s="11"/>
      <c r="G40" s="11"/>
      <c r="H40" s="11"/>
      <c r="I40" s="11"/>
      <c r="J40" s="5"/>
      <c r="K40" s="5"/>
      <c r="L40" s="5"/>
      <c r="M40" s="5"/>
      <c r="N40" s="5"/>
      <c r="O40" s="5"/>
    </row>
    <row r="41" spans="1:15" x14ac:dyDescent="0.2">
      <c r="A41" s="11" t="s">
        <v>34</v>
      </c>
      <c r="B41" s="11"/>
      <c r="C41" s="11"/>
      <c r="D41" s="11"/>
      <c r="E41" s="11"/>
      <c r="F41" s="11"/>
      <c r="G41" s="11"/>
      <c r="H41" s="11"/>
      <c r="I41" s="11"/>
      <c r="J41" s="5"/>
      <c r="K41" s="5"/>
      <c r="L41" s="5"/>
      <c r="M41" s="5"/>
      <c r="N41" s="5"/>
      <c r="O41" s="5"/>
    </row>
    <row r="42" spans="1:15" x14ac:dyDescent="0.2">
      <c r="A42" s="11" t="s">
        <v>40</v>
      </c>
      <c r="B42" s="11"/>
      <c r="C42" s="11"/>
      <c r="D42" s="11"/>
      <c r="E42" s="11"/>
      <c r="F42" s="11"/>
      <c r="G42" s="11"/>
      <c r="H42" s="11"/>
      <c r="I42" s="11"/>
      <c r="J42" s="5"/>
      <c r="K42" s="5"/>
      <c r="L42" s="5"/>
      <c r="M42" s="5"/>
      <c r="N42" s="5"/>
      <c r="O42" s="5"/>
    </row>
    <row r="43" spans="1:15" x14ac:dyDescent="0.2">
      <c r="A43" s="11" t="s">
        <v>41</v>
      </c>
      <c r="B43" s="11"/>
      <c r="C43" s="11"/>
      <c r="D43" s="11"/>
      <c r="E43" s="11"/>
      <c r="F43" s="11"/>
      <c r="G43" s="11"/>
      <c r="H43" s="11"/>
      <c r="I43" s="11"/>
      <c r="J43" s="5"/>
      <c r="K43" s="5"/>
      <c r="L43" s="5"/>
      <c r="M43" s="5"/>
      <c r="N43" s="5"/>
      <c r="O43" s="5"/>
    </row>
    <row r="44" spans="1:15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spans="1:15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1:15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1:15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1:15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spans="1:15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spans="1:15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spans="1:15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spans="1:15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  <row r="55" spans="1:15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15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1:15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5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5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1:15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5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5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spans="1:15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spans="1:15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phoneticPr fontId="1" type="noConversion"/>
  <pageMargins left="0.78740157480314965" right="0.19685039370078741" top="0.19685039370078741" bottom="0.39370078740157483" header="0" footer="0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Rumen Yordanov</cp:lastModifiedBy>
  <cp:lastPrinted>2008-05-16T18:12:01Z</cp:lastPrinted>
  <dcterms:created xsi:type="dcterms:W3CDTF">2008-05-16T16:50:31Z</dcterms:created>
  <dcterms:modified xsi:type="dcterms:W3CDTF">2026-04-17T08:13:49Z</dcterms:modified>
</cp:coreProperties>
</file>