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 star PC\C_DISK\Desktop\Site2024\Pump\Methods\"/>
    </mc:Choice>
  </mc:AlternateContent>
  <bookViews>
    <workbookView xWindow="480" yWindow="60" windowWidth="11355" windowHeight="921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C26" i="1" l="1"/>
  <c r="C27" i="1" s="1"/>
  <c r="J27" i="1"/>
  <c r="I27" i="1"/>
  <c r="H27" i="1"/>
  <c r="I24" i="1"/>
  <c r="H24" i="1"/>
  <c r="C12" i="1"/>
  <c r="C13" i="1" s="1"/>
  <c r="J13" i="1"/>
  <c r="I13" i="1"/>
  <c r="H13" i="1"/>
  <c r="I10" i="1"/>
  <c r="H10" i="1"/>
  <c r="C15" i="1" l="1"/>
  <c r="J10" i="1" s="1"/>
  <c r="C19" i="1"/>
  <c r="C33" i="1"/>
  <c r="C29" i="1"/>
  <c r="J24" i="1" s="1"/>
</calcChain>
</file>

<file path=xl/sharedStrings.xml><?xml version="1.0" encoding="utf-8"?>
<sst xmlns="http://schemas.openxmlformats.org/spreadsheetml/2006/main" count="49" uniqueCount="32">
  <si>
    <t>Изчисляваме търсения диаметър по следната формула:</t>
  </si>
  <si>
    <t>Начертаваме права линия от точка 1 перпендикулярна на  Q-H кривите от каталога и получаваме :</t>
  </si>
  <si>
    <t xml:space="preserve">От Q-H характеристиката на помпата виждаме,че търсеният диаметър,за да постигнем работа на помпата в т.1 </t>
  </si>
  <si>
    <t>се намира между диаметрите 424 мм и 400 мм.</t>
  </si>
  <si>
    <t>H1</t>
  </si>
  <si>
    <t>H2</t>
  </si>
  <si>
    <t>H1/H2</t>
  </si>
  <si>
    <t>SQRT(H1/H2)</t>
  </si>
  <si>
    <t>D2</t>
  </si>
  <si>
    <t>D1</t>
  </si>
  <si>
    <t>Проверка дали намереният диаметър ще гарантира необходимото водно количество.</t>
  </si>
  <si>
    <t>Необходим ни е напор от H1 = 50 м и дебит от Q1 = 350 л/с - точка 1.</t>
  </si>
  <si>
    <t>1.За диаметър 424 - точка 2 с дебит Q2 = 365 л/с и напор от H2 = 54 м.</t>
  </si>
  <si>
    <t>D1 = D2*(SQRT(H1/H2))</t>
  </si>
  <si>
    <t>Определяне на необходимия диаметър D1 на работното колело на ПА тип ASP350C</t>
  </si>
  <si>
    <t>Q1</t>
  </si>
  <si>
    <t>Q2</t>
  </si>
  <si>
    <t>Q1 = Q2*(D1/D2) = Q2*(SQRT(H1/H2))</t>
  </si>
  <si>
    <t>2.За диаметър 400 - точка 3 с дебит Q3 = 345 л/с и напор от H3 = 48 м.</t>
  </si>
  <si>
    <t>H3</t>
  </si>
  <si>
    <t>Q3</t>
  </si>
  <si>
    <t>D3</t>
  </si>
  <si>
    <t>D1 = D3*(SQRT(H1/H3))</t>
  </si>
  <si>
    <t>H1/H3</t>
  </si>
  <si>
    <t>SQRT(H1/H3)</t>
  </si>
  <si>
    <t>Q1 = Q3*(D1/D3) = Q3*(SQRT(H1/H3))</t>
  </si>
  <si>
    <t>ИЗВОД:Колелото трябва да се престърже на диаметър 404 мм,за да задоволи изискванията.</t>
  </si>
  <si>
    <t>Дебит л/с</t>
  </si>
  <si>
    <t>Напор Ф424</t>
  </si>
  <si>
    <t>Напор Ф400</t>
  </si>
  <si>
    <t>Данните са взети от каталога на Вило за ПА тип АSP</t>
  </si>
  <si>
    <t>Виж Лист /Sheet 2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</si>
</sst>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04"/>
    </font>
    <font>
      <sz val="8"/>
      <name val="Arial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lef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Q-H </a:t>
            </a:r>
            <a:r>
              <a:rPr lang="bg-BG"/>
              <a:t>характеристика на помпа тип </a:t>
            </a:r>
            <a:r>
              <a:rPr lang="en-US"/>
              <a:t>ASP350C</a:t>
            </a:r>
          </a:p>
        </c:rich>
      </c:tx>
      <c:layout>
        <c:manualLayout>
          <c:xMode val="edge"/>
          <c:yMode val="edge"/>
          <c:x val="0.14383571264696104"/>
          <c:y val="2.83018867924528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2748155733731"/>
          <c:y val="0.17924528301886791"/>
          <c:w val="0.68493196498552877"/>
          <c:h val="0.63962264150943393"/>
        </c:manualLayout>
      </c:layout>
      <c:scatterChart>
        <c:scatterStyle val="smoothMarker"/>
        <c:varyColors val="0"/>
        <c:ser>
          <c:idx val="0"/>
          <c:order val="0"/>
          <c:tx>
            <c:v>ф 400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Лист1!$A$37:$A$41</c:f>
              <c:numCache>
                <c:formatCode>General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</c:numCache>
            </c:numRef>
          </c:xVal>
          <c:yVal>
            <c:numRef>
              <c:f>Лист1!$B$37:$B$41</c:f>
              <c:numCache>
                <c:formatCode>General</c:formatCode>
                <c:ptCount val="5"/>
                <c:pt idx="0">
                  <c:v>55</c:v>
                </c:pt>
                <c:pt idx="1">
                  <c:v>54.9</c:v>
                </c:pt>
                <c:pt idx="2">
                  <c:v>54</c:v>
                </c:pt>
                <c:pt idx="3">
                  <c:v>50.3</c:v>
                </c:pt>
                <c:pt idx="4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7A-4BD3-8E12-D6A1483D36FC}"/>
            </c:ext>
          </c:extLst>
        </c:ser>
        <c:ser>
          <c:idx val="1"/>
          <c:order val="1"/>
          <c:tx>
            <c:v>Ф 424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Лист1!$A$37:$A$41</c:f>
              <c:numCache>
                <c:formatCode>General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</c:numCache>
            </c:numRef>
          </c:xVal>
          <c:yVal>
            <c:numRef>
              <c:f>Лист1!$C$37:$C$41</c:f>
              <c:numCache>
                <c:formatCode>General</c:formatCode>
                <c:ptCount val="5"/>
                <c:pt idx="0">
                  <c:v>62</c:v>
                </c:pt>
                <c:pt idx="1">
                  <c:v>61.9</c:v>
                </c:pt>
                <c:pt idx="2">
                  <c:v>60</c:v>
                </c:pt>
                <c:pt idx="3">
                  <c:v>58</c:v>
                </c:pt>
                <c:pt idx="4">
                  <c:v>51.5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7A-4BD3-8E12-D6A1483D3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049519"/>
        <c:axId val="1"/>
      </c:scatterChart>
      <c:valAx>
        <c:axId val="10720495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Дебит в л/с</a:t>
                </a:r>
              </a:p>
            </c:rich>
          </c:tx>
          <c:layout>
            <c:manualLayout>
              <c:xMode val="edge"/>
              <c:yMode val="edge"/>
              <c:x val="0.3876714921818093"/>
              <c:y val="0.9037735849056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crossBetween val="midCat"/>
        <c:majorUnit val="50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Напор в м</a:t>
                </a:r>
              </a:p>
            </c:rich>
          </c:tx>
          <c:layout>
            <c:manualLayout>
              <c:xMode val="edge"/>
              <c:yMode val="edge"/>
              <c:x val="2.1917822879536922E-2"/>
              <c:y val="0.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072049519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05536444199781"/>
          <c:y val="0.44528301886792454"/>
          <c:w val="0.13698639299710577"/>
          <c:h val="0.107547169811320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42</xdr:row>
      <xdr:rowOff>104775</xdr:rowOff>
    </xdr:from>
    <xdr:to>
      <xdr:col>10</xdr:col>
      <xdr:colOff>533400</xdr:colOff>
      <xdr:row>73</xdr:row>
      <xdr:rowOff>133350</xdr:rowOff>
    </xdr:to>
    <xdr:graphicFrame macro="">
      <xdr:nvGraphicFramePr>
        <xdr:cNvPr id="1026" name="Ди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53</xdr:row>
      <xdr:rowOff>133350</xdr:rowOff>
    </xdr:from>
    <xdr:to>
      <xdr:col>7</xdr:col>
      <xdr:colOff>0</xdr:colOff>
      <xdr:row>68</xdr:row>
      <xdr:rowOff>47625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V="1">
          <a:off x="4667250" y="8582025"/>
          <a:ext cx="0" cy="2343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0.65954</cdr:x>
      <cdr:y>0.35969</cdr:y>
    </cdr:from>
    <cdr:to>
      <cdr:x>0.65954</cdr:x>
      <cdr:y>0.81545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595385" y="1822421"/>
          <a:ext cx="0" cy="23050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0.64992</cdr:x>
      <cdr:y>0.32192</cdr:y>
    </cdr:from>
    <cdr:to>
      <cdr:x>0.67729</cdr:x>
      <cdr:y>0.37883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28426" y="1631364"/>
          <a:ext cx="190574" cy="2878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0.67729</cdr:x>
      <cdr:y>0.32192</cdr:y>
    </cdr:from>
    <cdr:to>
      <cdr:x>0.67729</cdr:x>
      <cdr:y>0.81545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19000" y="1631364"/>
          <a:ext cx="0" cy="24961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0.12446</cdr:x>
      <cdr:y>0.32192</cdr:y>
    </cdr:from>
    <cdr:to>
      <cdr:x>0.67729</cdr:x>
      <cdr:y>0.32192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69752" y="1631364"/>
          <a:ext cx="384924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0.64992</cdr:x>
      <cdr:y>0.37883</cdr:y>
    </cdr:from>
    <cdr:to>
      <cdr:x>0.64992</cdr:x>
      <cdr:y>0.81545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28426" y="1919191"/>
          <a:ext cx="0" cy="220832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0.12446</cdr:x>
      <cdr:y>0.37883</cdr:y>
    </cdr:from>
    <cdr:to>
      <cdr:x>0.64992</cdr:x>
      <cdr:y>0.37883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69752" y="1919191"/>
          <a:ext cx="36586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22</xdr:col>
      <xdr:colOff>333375</xdr:colOff>
      <xdr:row>46</xdr:row>
      <xdr:rowOff>47625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3735050" cy="748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J31" sqref="J31:J32"/>
    </sheetView>
  </sheetViews>
  <sheetFormatPr defaultRowHeight="12.75" x14ac:dyDescent="0.2"/>
  <cols>
    <col min="2" max="2" width="12.28515625" bestFit="1" customWidth="1"/>
    <col min="3" max="3" width="12" customWidth="1"/>
  </cols>
  <sheetData>
    <row r="1" spans="1:10" x14ac:dyDescent="0.2">
      <c r="A1" t="s">
        <v>14</v>
      </c>
    </row>
    <row r="2" spans="1:10" ht="8.25" customHeight="1" x14ac:dyDescent="0.2"/>
    <row r="3" spans="1:10" x14ac:dyDescent="0.2">
      <c r="A3" t="s">
        <v>11</v>
      </c>
    </row>
    <row r="4" spans="1:10" x14ac:dyDescent="0.2">
      <c r="A4" t="s">
        <v>2</v>
      </c>
    </row>
    <row r="5" spans="1:10" x14ac:dyDescent="0.2">
      <c r="A5" t="s">
        <v>3</v>
      </c>
    </row>
    <row r="6" spans="1:10" x14ac:dyDescent="0.2">
      <c r="A6" t="s">
        <v>1</v>
      </c>
    </row>
    <row r="7" spans="1:10" x14ac:dyDescent="0.2">
      <c r="A7" t="s">
        <v>12</v>
      </c>
    </row>
    <row r="8" spans="1:10" x14ac:dyDescent="0.2">
      <c r="A8" t="s">
        <v>0</v>
      </c>
    </row>
    <row r="9" spans="1:10" x14ac:dyDescent="0.2">
      <c r="A9" t="s">
        <v>13</v>
      </c>
      <c r="H9" s="3" t="s">
        <v>4</v>
      </c>
      <c r="I9" s="3" t="s">
        <v>15</v>
      </c>
      <c r="J9" s="3" t="s">
        <v>9</v>
      </c>
    </row>
    <row r="10" spans="1:10" x14ac:dyDescent="0.2">
      <c r="B10" t="s">
        <v>4</v>
      </c>
      <c r="C10">
        <v>50</v>
      </c>
      <c r="H10" s="3">
        <f>C10</f>
        <v>50</v>
      </c>
      <c r="I10" s="4">
        <f>D19</f>
        <v>0</v>
      </c>
      <c r="J10" s="5">
        <f>C15</f>
        <v>407.99419022733554</v>
      </c>
    </row>
    <row r="11" spans="1:10" x14ac:dyDescent="0.2">
      <c r="B11" t="s">
        <v>5</v>
      </c>
      <c r="C11">
        <v>54</v>
      </c>
      <c r="H11" s="2"/>
      <c r="I11" s="2"/>
      <c r="J11" s="2"/>
    </row>
    <row r="12" spans="1:10" x14ac:dyDescent="0.2">
      <c r="B12" t="s">
        <v>6</v>
      </c>
      <c r="C12">
        <f>C10/C11</f>
        <v>0.92592592592592593</v>
      </c>
      <c r="H12" s="3" t="s">
        <v>5</v>
      </c>
      <c r="I12" s="3" t="s">
        <v>16</v>
      </c>
      <c r="J12" s="3" t="s">
        <v>8</v>
      </c>
    </row>
    <row r="13" spans="1:10" x14ac:dyDescent="0.2">
      <c r="B13" t="s">
        <v>7</v>
      </c>
      <c r="C13">
        <f>SQRT(C12)</f>
        <v>0.96225044864937626</v>
      </c>
      <c r="H13" s="3">
        <f>C11</f>
        <v>54</v>
      </c>
      <c r="I13" s="4">
        <f>C18</f>
        <v>365</v>
      </c>
      <c r="J13" s="3">
        <f>C14</f>
        <v>424</v>
      </c>
    </row>
    <row r="14" spans="1:10" x14ac:dyDescent="0.2">
      <c r="B14" t="s">
        <v>8</v>
      </c>
      <c r="C14">
        <v>424</v>
      </c>
    </row>
    <row r="15" spans="1:10" x14ac:dyDescent="0.2">
      <c r="B15" t="s">
        <v>9</v>
      </c>
      <c r="C15" s="1">
        <f>C14*C13</f>
        <v>407.99419022733554</v>
      </c>
    </row>
    <row r="16" spans="1:10" x14ac:dyDescent="0.2">
      <c r="A16" t="s">
        <v>10</v>
      </c>
      <c r="C16" s="1"/>
    </row>
    <row r="17" spans="1:10" x14ac:dyDescent="0.2">
      <c r="A17" t="s">
        <v>17</v>
      </c>
      <c r="C17" s="1"/>
    </row>
    <row r="18" spans="1:10" x14ac:dyDescent="0.2">
      <c r="B18" t="s">
        <v>16</v>
      </c>
      <c r="C18" s="1">
        <v>365</v>
      </c>
    </row>
    <row r="19" spans="1:10" x14ac:dyDescent="0.2">
      <c r="B19" t="s">
        <v>15</v>
      </c>
      <c r="C19" s="1">
        <f>C18*C13</f>
        <v>351.22141375702233</v>
      </c>
    </row>
    <row r="20" spans="1:10" ht="6.75" customHeight="1" x14ac:dyDescent="0.2"/>
    <row r="21" spans="1:10" x14ac:dyDescent="0.2">
      <c r="A21" t="s">
        <v>18</v>
      </c>
    </row>
    <row r="22" spans="1:10" x14ac:dyDescent="0.2">
      <c r="A22" t="s">
        <v>0</v>
      </c>
    </row>
    <row r="23" spans="1:10" x14ac:dyDescent="0.2">
      <c r="A23" t="s">
        <v>22</v>
      </c>
      <c r="H23" s="3" t="s">
        <v>4</v>
      </c>
      <c r="I23" s="3" t="s">
        <v>15</v>
      </c>
      <c r="J23" s="3" t="s">
        <v>9</v>
      </c>
    </row>
    <row r="24" spans="1:10" x14ac:dyDescent="0.2">
      <c r="B24" t="s">
        <v>4</v>
      </c>
      <c r="C24">
        <v>50</v>
      </c>
      <c r="H24" s="3">
        <f>C24</f>
        <v>50</v>
      </c>
      <c r="I24" s="4">
        <f>D33</f>
        <v>0</v>
      </c>
      <c r="J24" s="5">
        <f>C29</f>
        <v>408.24829046386304</v>
      </c>
    </row>
    <row r="25" spans="1:10" x14ac:dyDescent="0.2">
      <c r="B25" t="s">
        <v>19</v>
      </c>
      <c r="C25">
        <v>48</v>
      </c>
      <c r="H25" s="2"/>
      <c r="I25" s="2"/>
      <c r="J25" s="2"/>
    </row>
    <row r="26" spans="1:10" x14ac:dyDescent="0.2">
      <c r="B26" t="s">
        <v>23</v>
      </c>
      <c r="C26">
        <f>C24/C25</f>
        <v>1.0416666666666667</v>
      </c>
      <c r="H26" s="3" t="s">
        <v>19</v>
      </c>
      <c r="I26" s="3" t="s">
        <v>20</v>
      </c>
      <c r="J26" s="3" t="s">
        <v>21</v>
      </c>
    </row>
    <row r="27" spans="1:10" x14ac:dyDescent="0.2">
      <c r="B27" t="s">
        <v>24</v>
      </c>
      <c r="C27">
        <f>SQRT(C26)</f>
        <v>1.0206207261596576</v>
      </c>
      <c r="H27" s="3">
        <f>C25</f>
        <v>48</v>
      </c>
      <c r="I27" s="4">
        <f>C32</f>
        <v>345</v>
      </c>
      <c r="J27" s="3">
        <f>C28</f>
        <v>400</v>
      </c>
    </row>
    <row r="28" spans="1:10" x14ac:dyDescent="0.2">
      <c r="B28" t="s">
        <v>21</v>
      </c>
      <c r="C28">
        <v>400</v>
      </c>
    </row>
    <row r="29" spans="1:10" x14ac:dyDescent="0.2">
      <c r="B29" t="s">
        <v>9</v>
      </c>
      <c r="C29" s="1">
        <f>C28*C27</f>
        <v>408.24829046386304</v>
      </c>
    </row>
    <row r="30" spans="1:10" x14ac:dyDescent="0.2">
      <c r="A30" t="s">
        <v>10</v>
      </c>
      <c r="C30" s="1"/>
    </row>
    <row r="31" spans="1:10" x14ac:dyDescent="0.2">
      <c r="A31" t="s">
        <v>25</v>
      </c>
      <c r="C31" s="1"/>
    </row>
    <row r="32" spans="1:10" x14ac:dyDescent="0.2">
      <c r="B32" t="s">
        <v>20</v>
      </c>
      <c r="C32" s="1">
        <v>345</v>
      </c>
    </row>
    <row r="33" spans="1:5" x14ac:dyDescent="0.2">
      <c r="B33" t="s">
        <v>15</v>
      </c>
      <c r="C33" s="1">
        <f>C32*C27</f>
        <v>352.11415052508187</v>
      </c>
    </row>
    <row r="34" spans="1:5" x14ac:dyDescent="0.2">
      <c r="A34" s="6" t="s">
        <v>26</v>
      </c>
    </row>
    <row r="36" spans="1:5" x14ac:dyDescent="0.2">
      <c r="A36" s="3" t="s">
        <v>27</v>
      </c>
      <c r="B36" s="3" t="s">
        <v>28</v>
      </c>
      <c r="C36" s="3" t="s">
        <v>29</v>
      </c>
      <c r="D36" s="7"/>
      <c r="E36" s="8" t="s">
        <v>30</v>
      </c>
    </row>
    <row r="37" spans="1:5" x14ac:dyDescent="0.2">
      <c r="A37" s="3">
        <v>0</v>
      </c>
      <c r="B37" s="3">
        <v>55</v>
      </c>
      <c r="C37" s="3">
        <v>62</v>
      </c>
      <c r="E37" s="6" t="s">
        <v>31</v>
      </c>
    </row>
    <row r="38" spans="1:5" x14ac:dyDescent="0.2">
      <c r="A38" s="3">
        <v>100</v>
      </c>
      <c r="B38" s="3">
        <v>54.9</v>
      </c>
      <c r="C38" s="3">
        <v>61.9</v>
      </c>
    </row>
    <row r="39" spans="1:5" x14ac:dyDescent="0.2">
      <c r="A39" s="3">
        <v>200</v>
      </c>
      <c r="B39" s="3">
        <v>54</v>
      </c>
      <c r="C39" s="3">
        <v>60</v>
      </c>
    </row>
    <row r="40" spans="1:5" x14ac:dyDescent="0.2">
      <c r="A40" s="3">
        <v>300</v>
      </c>
      <c r="B40" s="3">
        <v>50.3</v>
      </c>
      <c r="C40" s="3">
        <v>58</v>
      </c>
    </row>
    <row r="41" spans="1:5" x14ac:dyDescent="0.2">
      <c r="A41" s="3">
        <v>400</v>
      </c>
      <c r="B41" s="3">
        <v>45</v>
      </c>
      <c r="C41" s="3">
        <v>51.5</v>
      </c>
    </row>
    <row r="42" spans="1:5" x14ac:dyDescent="0.2">
      <c r="A42" s="3"/>
      <c r="B42" s="3"/>
      <c r="C42" s="3"/>
    </row>
  </sheetData>
  <phoneticPr fontId="1" type="noConversion"/>
  <pageMargins left="0.78740157480314965" right="0.75" top="0.19685039370078741" bottom="0" header="0" footer="0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Rumen Yordanov</cp:lastModifiedBy>
  <cp:lastPrinted>2008-04-27T11:19:16Z</cp:lastPrinted>
  <dcterms:created xsi:type="dcterms:W3CDTF">2008-04-26T19:56:07Z</dcterms:created>
  <dcterms:modified xsi:type="dcterms:W3CDTF">2026-04-17T10:09:14Z</dcterms:modified>
</cp:coreProperties>
</file>