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t star PC\C_DISK\Desktop\Site2024\News\6-8\"/>
    </mc:Choice>
  </mc:AlternateContent>
  <bookViews>
    <workbookView xWindow="90" yWindow="120" windowWidth="7485" windowHeight="3285"/>
  </bookViews>
  <sheets>
    <sheet name="Sheet1" sheetId="1" r:id="rId1"/>
  </sheets>
  <definedNames>
    <definedName name="_xlnm.Print_Area" localSheetId="0">Sheet1!$A$1:$Q$26</definedName>
  </definedNames>
  <calcPr calcId="162913"/>
</workbook>
</file>

<file path=xl/calcChain.xml><?xml version="1.0" encoding="utf-8"?>
<calcChain xmlns="http://schemas.openxmlformats.org/spreadsheetml/2006/main">
  <c r="M6" i="1" l="1"/>
  <c r="P6" i="1" s="1"/>
  <c r="M7" i="1"/>
  <c r="P7" i="1" s="1"/>
  <c r="Q7" i="1" s="1"/>
  <c r="M8" i="1"/>
  <c r="P8" i="1" s="1"/>
  <c r="Q8" i="1" s="1"/>
  <c r="M9" i="1"/>
  <c r="P9" i="1" s="1"/>
  <c r="Q9" i="1" s="1"/>
  <c r="M10" i="1"/>
  <c r="P10" i="1" s="1"/>
  <c r="Q10" i="1" s="1"/>
  <c r="M11" i="1"/>
  <c r="P11" i="1" s="1"/>
  <c r="Q11" i="1" s="1"/>
  <c r="N12" i="1"/>
  <c r="S6" i="1"/>
  <c r="S7" i="1"/>
  <c r="S8" i="1"/>
  <c r="S9" i="1"/>
  <c r="S10" i="1"/>
  <c r="S14" i="1" s="1"/>
  <c r="S11" i="1"/>
  <c r="Q6" i="1" l="1"/>
  <c r="P12" i="1"/>
  <c r="Q13" i="1" s="1"/>
  <c r="Q12" i="1" l="1"/>
</calcChain>
</file>

<file path=xl/sharedStrings.xml><?xml version="1.0" encoding="utf-8"?>
<sst xmlns="http://schemas.openxmlformats.org/spreadsheetml/2006/main" count="47" uniqueCount="39">
  <si>
    <t>Анализ на ефекта от подмяната на 6 бр. ПА КSB през 2006 година</t>
  </si>
  <si>
    <t xml:space="preserve">№ </t>
  </si>
  <si>
    <t>Обект</t>
  </si>
  <si>
    <t>Ном.</t>
  </si>
  <si>
    <t>Дебит л/сек</t>
  </si>
  <si>
    <t>Напор  м</t>
  </si>
  <si>
    <t>Мощност  КW</t>
  </si>
  <si>
    <t>СРК  KWh/m3</t>
  </si>
  <si>
    <t>Преди</t>
  </si>
  <si>
    <t>Сега</t>
  </si>
  <si>
    <t>Промяна</t>
  </si>
  <si>
    <t>%</t>
  </si>
  <si>
    <t>лв</t>
  </si>
  <si>
    <t>Год.консум.</t>
  </si>
  <si>
    <t>лв.</t>
  </si>
  <si>
    <t>Срок изк.</t>
  </si>
  <si>
    <t>год.</t>
  </si>
  <si>
    <t>Чанаджика</t>
  </si>
  <si>
    <t>Николово2</t>
  </si>
  <si>
    <t>Кацелово</t>
  </si>
  <si>
    <t>Божичен</t>
  </si>
  <si>
    <t>Чилнов</t>
  </si>
  <si>
    <t>Просторно</t>
  </si>
  <si>
    <t>Раб.</t>
  </si>
  <si>
    <t>КПД %</t>
  </si>
  <si>
    <t>Цена ПА</t>
  </si>
  <si>
    <t>Ефект/г.</t>
  </si>
  <si>
    <t>Изводи:</t>
  </si>
  <si>
    <t>КПДшибър</t>
  </si>
  <si>
    <t>Завишен</t>
  </si>
  <si>
    <t>Сума</t>
  </si>
  <si>
    <t>Общ ефект за 10 години</t>
  </si>
  <si>
    <t>Съставил:</t>
  </si>
  <si>
    <t>Приемаме, че ПА работи средно 6 месеца на ПС. През останалото време работи другия ПА.</t>
  </si>
  <si>
    <t>2. Средното снижение на консумацията на ел. енергия е с около 20 %.</t>
  </si>
  <si>
    <t>1. Средния срок на изкупуване е 3.5 години.</t>
  </si>
  <si>
    <t>3. Най-голям ефект се получи на ПС Кацелово - 38 %, защото драстично се снижи работното налягане.</t>
  </si>
  <si>
    <t>4. По-големите ПА имат по-бърза възвращаемост, защото консумираната ел .енергия при тях е значителна.</t>
  </si>
  <si>
    <t>5. За периода на експлоатация от 10 години очаквания ефект е 85 хил.лв.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</si>
</sst>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0" formatCode="0.0"/>
    <numFmt numFmtId="191" formatCode="0.000"/>
  </numFmts>
  <fonts count="6" x14ac:knownFonts="1">
    <font>
      <sz val="10"/>
      <name val="Arial"/>
      <charset val="204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190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9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91" fontId="2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workbookViewId="0">
      <selection activeCell="Q20" sqref="Q20"/>
    </sheetView>
  </sheetViews>
  <sheetFormatPr defaultRowHeight="18" x14ac:dyDescent="0.25"/>
  <cols>
    <col min="1" max="1" width="3" style="1" customWidth="1"/>
    <col min="2" max="2" width="11.140625" style="1" customWidth="1"/>
    <col min="3" max="3" width="5.28515625" style="1" customWidth="1"/>
    <col min="4" max="5" width="5.140625" style="1" bestFit="1" customWidth="1"/>
    <col min="6" max="6" width="5.140625" style="1" customWidth="1"/>
    <col min="7" max="7" width="5.28515625" style="1" customWidth="1"/>
    <col min="8" max="9" width="6.140625" style="1" customWidth="1"/>
    <col min="10" max="10" width="5.7109375" style="1" customWidth="1"/>
    <col min="11" max="11" width="6.42578125" style="1" bestFit="1" customWidth="1"/>
    <col min="12" max="12" width="6.140625" style="1" customWidth="1"/>
    <col min="13" max="14" width="9.28515625" style="1" bestFit="1" customWidth="1"/>
    <col min="15" max="15" width="10.7109375" style="1" bestFit="1" customWidth="1"/>
    <col min="16" max="16" width="9" style="1" customWidth="1"/>
    <col min="17" max="17" width="9.5703125" style="1" customWidth="1"/>
    <col min="18" max="18" width="10" style="1" bestFit="1" customWidth="1"/>
    <col min="19" max="19" width="8.28515625" style="1" bestFit="1" customWidth="1"/>
    <col min="20" max="21" width="9.140625" style="1"/>
    <col min="22" max="22" width="9.140625" style="3"/>
    <col min="23" max="16384" width="9.140625" style="1"/>
  </cols>
  <sheetData>
    <row r="1" spans="1:22" x14ac:dyDescent="0.25">
      <c r="A1" s="1" t="s">
        <v>0</v>
      </c>
    </row>
    <row r="2" spans="1:22" s="6" customFormat="1" ht="12" x14ac:dyDescent="0.2">
      <c r="V2" s="7"/>
    </row>
    <row r="3" spans="1:22" s="6" customFormat="1" ht="12" x14ac:dyDescent="0.2">
      <c r="A3" s="2" t="s">
        <v>1</v>
      </c>
      <c r="B3" s="2" t="s">
        <v>2</v>
      </c>
      <c r="C3" s="17" t="s">
        <v>4</v>
      </c>
      <c r="D3" s="18"/>
      <c r="E3" s="17" t="s">
        <v>5</v>
      </c>
      <c r="F3" s="18"/>
      <c r="G3" s="17" t="s">
        <v>6</v>
      </c>
      <c r="H3" s="18"/>
      <c r="I3" s="17" t="s">
        <v>24</v>
      </c>
      <c r="J3" s="18"/>
      <c r="K3" s="17" t="s">
        <v>7</v>
      </c>
      <c r="L3" s="18"/>
      <c r="M3" s="2" t="s">
        <v>10</v>
      </c>
      <c r="N3" s="2" t="s">
        <v>25</v>
      </c>
      <c r="O3" s="2" t="s">
        <v>13</v>
      </c>
      <c r="P3" s="2" t="s">
        <v>26</v>
      </c>
      <c r="Q3" s="2" t="s">
        <v>15</v>
      </c>
      <c r="R3" s="16" t="s">
        <v>28</v>
      </c>
      <c r="S3" s="2" t="s">
        <v>29</v>
      </c>
      <c r="V3" s="7"/>
    </row>
    <row r="4" spans="1:22" s="6" customFormat="1" ht="12" x14ac:dyDescent="0.2">
      <c r="A4" s="2"/>
      <c r="B4" s="2"/>
      <c r="C4" s="2" t="s">
        <v>3</v>
      </c>
      <c r="D4" s="2" t="s">
        <v>23</v>
      </c>
      <c r="E4" s="2" t="s">
        <v>3</v>
      </c>
      <c r="F4" s="2" t="s">
        <v>23</v>
      </c>
      <c r="G4" s="2" t="s">
        <v>3</v>
      </c>
      <c r="H4" s="2" t="s">
        <v>23</v>
      </c>
      <c r="I4" s="2" t="s">
        <v>8</v>
      </c>
      <c r="J4" s="2" t="s">
        <v>9</v>
      </c>
      <c r="K4" s="2" t="s">
        <v>8</v>
      </c>
      <c r="L4" s="2" t="s">
        <v>9</v>
      </c>
      <c r="M4" s="2" t="s">
        <v>11</v>
      </c>
      <c r="N4" s="2" t="s">
        <v>12</v>
      </c>
      <c r="O4" s="2" t="s">
        <v>14</v>
      </c>
      <c r="P4" s="2" t="s">
        <v>14</v>
      </c>
      <c r="Q4" s="2" t="s">
        <v>16</v>
      </c>
      <c r="R4" s="16"/>
      <c r="S4" s="2" t="s">
        <v>11</v>
      </c>
      <c r="V4" s="7"/>
    </row>
    <row r="5" spans="1:22" s="6" customFormat="1" ht="12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6"/>
      <c r="S5" s="2"/>
      <c r="V5" s="7"/>
    </row>
    <row r="6" spans="1:22" s="6" customFormat="1" ht="12" x14ac:dyDescent="0.2">
      <c r="A6" s="2">
        <v>1</v>
      </c>
      <c r="B6" s="2" t="s">
        <v>17</v>
      </c>
      <c r="C6" s="2">
        <v>45</v>
      </c>
      <c r="D6" s="2">
        <v>45</v>
      </c>
      <c r="E6" s="2">
        <v>90</v>
      </c>
      <c r="F6" s="2">
        <v>85</v>
      </c>
      <c r="G6" s="2">
        <v>55</v>
      </c>
      <c r="H6" s="2">
        <v>46</v>
      </c>
      <c r="I6" s="2">
        <v>60</v>
      </c>
      <c r="J6" s="2">
        <v>68</v>
      </c>
      <c r="K6" s="2">
        <v>0.37</v>
      </c>
      <c r="L6" s="2">
        <v>0.31</v>
      </c>
      <c r="M6" s="12">
        <f t="shared" ref="M6:M11" si="0">L6/K6</f>
        <v>0.83783783783783783</v>
      </c>
      <c r="N6" s="2">
        <v>19000</v>
      </c>
      <c r="O6" s="2">
        <v>36000</v>
      </c>
      <c r="P6" s="14">
        <f t="shared" ref="P6:P11" si="1">O6*(1-M6)</f>
        <v>5837.8378378378384</v>
      </c>
      <c r="Q6" s="15">
        <f>N6/P6</f>
        <v>3.2546296296296293</v>
      </c>
      <c r="R6" s="16">
        <v>80</v>
      </c>
      <c r="S6" s="12">
        <f t="shared" ref="S6:S11" si="2">J6/R6</f>
        <v>0.85</v>
      </c>
      <c r="V6" s="7"/>
    </row>
    <row r="7" spans="1:22" s="6" customFormat="1" ht="12" x14ac:dyDescent="0.2">
      <c r="A7" s="2">
        <v>2</v>
      </c>
      <c r="B7" s="2" t="s">
        <v>18</v>
      </c>
      <c r="C7" s="2">
        <v>20</v>
      </c>
      <c r="D7" s="2">
        <v>22</v>
      </c>
      <c r="E7" s="2">
        <v>89</v>
      </c>
      <c r="F7" s="2">
        <v>72</v>
      </c>
      <c r="G7" s="2">
        <v>30</v>
      </c>
      <c r="H7" s="11">
        <v>29.6</v>
      </c>
      <c r="I7" s="2">
        <v>54</v>
      </c>
      <c r="J7" s="2">
        <v>52</v>
      </c>
      <c r="K7" s="2">
        <v>0.42</v>
      </c>
      <c r="L7" s="2">
        <v>0.35</v>
      </c>
      <c r="M7" s="12">
        <f t="shared" si="0"/>
        <v>0.83333333333333326</v>
      </c>
      <c r="N7" s="2">
        <v>6600</v>
      </c>
      <c r="O7" s="2">
        <v>18000</v>
      </c>
      <c r="P7" s="14">
        <f t="shared" si="1"/>
        <v>3000.0000000000014</v>
      </c>
      <c r="Q7" s="15">
        <f t="shared" ref="Q7:Q12" si="3">N7/P7</f>
        <v>2.1999999999999988</v>
      </c>
      <c r="R7" s="16">
        <v>73</v>
      </c>
      <c r="S7" s="12">
        <f t="shared" si="2"/>
        <v>0.71232876712328763</v>
      </c>
      <c r="V7" s="7"/>
    </row>
    <row r="8" spans="1:22" s="6" customFormat="1" ht="12" x14ac:dyDescent="0.2">
      <c r="A8" s="2">
        <v>3</v>
      </c>
      <c r="B8" s="2" t="s">
        <v>19</v>
      </c>
      <c r="C8" s="2">
        <v>4</v>
      </c>
      <c r="D8" s="2">
        <v>5</v>
      </c>
      <c r="E8" s="2">
        <v>225</v>
      </c>
      <c r="F8" s="2">
        <v>210</v>
      </c>
      <c r="G8" s="2">
        <v>18.5</v>
      </c>
      <c r="H8" s="11">
        <v>18.600000000000001</v>
      </c>
      <c r="I8" s="2">
        <v>41</v>
      </c>
      <c r="J8" s="2">
        <v>56</v>
      </c>
      <c r="K8" s="2">
        <v>1.65</v>
      </c>
      <c r="L8" s="2">
        <v>1.03</v>
      </c>
      <c r="M8" s="12">
        <f t="shared" si="0"/>
        <v>0.62424242424242427</v>
      </c>
      <c r="N8" s="2">
        <v>7100</v>
      </c>
      <c r="O8" s="2">
        <v>3600</v>
      </c>
      <c r="P8" s="14">
        <f t="shared" si="1"/>
        <v>1352.7272727272727</v>
      </c>
      <c r="Q8" s="15">
        <f t="shared" si="3"/>
        <v>5.248655913978495</v>
      </c>
      <c r="R8" s="16">
        <v>62</v>
      </c>
      <c r="S8" s="12">
        <f t="shared" si="2"/>
        <v>0.90322580645161288</v>
      </c>
      <c r="V8" s="7"/>
    </row>
    <row r="9" spans="1:22" s="6" customFormat="1" ht="12" x14ac:dyDescent="0.2">
      <c r="A9" s="2">
        <v>4</v>
      </c>
      <c r="B9" s="2" t="s">
        <v>20</v>
      </c>
      <c r="C9" s="2">
        <v>7</v>
      </c>
      <c r="D9" s="2">
        <v>10.5</v>
      </c>
      <c r="E9" s="2">
        <v>135</v>
      </c>
      <c r="F9" s="2">
        <v>100</v>
      </c>
      <c r="G9" s="2">
        <v>18.5</v>
      </c>
      <c r="H9" s="11">
        <v>18.2</v>
      </c>
      <c r="I9" s="2">
        <v>48</v>
      </c>
      <c r="J9" s="2">
        <v>56</v>
      </c>
      <c r="K9" s="2">
        <v>0.67</v>
      </c>
      <c r="L9" s="2">
        <v>0.49</v>
      </c>
      <c r="M9" s="12">
        <f t="shared" si="0"/>
        <v>0.73134328358208944</v>
      </c>
      <c r="N9" s="2">
        <v>5700</v>
      </c>
      <c r="O9" s="2">
        <v>6000</v>
      </c>
      <c r="P9" s="14">
        <f t="shared" si="1"/>
        <v>1611.9402985074632</v>
      </c>
      <c r="Q9" s="15">
        <f t="shared" si="3"/>
        <v>3.5361111111111101</v>
      </c>
      <c r="R9" s="16">
        <v>69</v>
      </c>
      <c r="S9" s="12">
        <f t="shared" si="2"/>
        <v>0.81159420289855078</v>
      </c>
      <c r="V9" s="7"/>
    </row>
    <row r="10" spans="1:22" s="6" customFormat="1" ht="12" x14ac:dyDescent="0.2">
      <c r="A10" s="2">
        <v>5</v>
      </c>
      <c r="B10" s="2" t="s">
        <v>21</v>
      </c>
      <c r="C10" s="2">
        <v>7</v>
      </c>
      <c r="D10" s="2">
        <v>8.6</v>
      </c>
      <c r="E10" s="2">
        <v>100</v>
      </c>
      <c r="F10" s="2">
        <v>83</v>
      </c>
      <c r="G10" s="2">
        <v>15</v>
      </c>
      <c r="H10" s="11">
        <v>12.8</v>
      </c>
      <c r="I10" s="2">
        <v>49</v>
      </c>
      <c r="J10" s="2">
        <v>57</v>
      </c>
      <c r="K10" s="2">
        <v>0.51</v>
      </c>
      <c r="L10" s="2">
        <v>0.41</v>
      </c>
      <c r="M10" s="13">
        <f t="shared" si="0"/>
        <v>0.8039215686274509</v>
      </c>
      <c r="N10" s="2">
        <v>5000</v>
      </c>
      <c r="O10" s="2">
        <v>4500</v>
      </c>
      <c r="P10" s="14">
        <f t="shared" si="1"/>
        <v>882.35294117647095</v>
      </c>
      <c r="Q10" s="15">
        <f t="shared" si="3"/>
        <v>5.6666666666666643</v>
      </c>
      <c r="R10" s="16">
        <v>68</v>
      </c>
      <c r="S10" s="12">
        <f t="shared" si="2"/>
        <v>0.83823529411764708</v>
      </c>
      <c r="V10" s="7"/>
    </row>
    <row r="11" spans="1:22" s="6" customFormat="1" ht="12" x14ac:dyDescent="0.2">
      <c r="A11" s="2">
        <v>6</v>
      </c>
      <c r="B11" s="2" t="s">
        <v>22</v>
      </c>
      <c r="C11" s="2">
        <v>3</v>
      </c>
      <c r="D11" s="2">
        <v>3.6</v>
      </c>
      <c r="E11" s="2">
        <v>57</v>
      </c>
      <c r="F11" s="2">
        <v>51</v>
      </c>
      <c r="G11" s="2">
        <v>4</v>
      </c>
      <c r="H11" s="11">
        <v>4.0999999999999996</v>
      </c>
      <c r="I11" s="2">
        <v>40</v>
      </c>
      <c r="J11" s="2">
        <v>44</v>
      </c>
      <c r="K11" s="2">
        <v>0.44</v>
      </c>
      <c r="L11" s="2">
        <v>0.32</v>
      </c>
      <c r="M11" s="12">
        <f t="shared" si="0"/>
        <v>0.72727272727272729</v>
      </c>
      <c r="N11" s="2">
        <v>3400</v>
      </c>
      <c r="O11" s="2">
        <v>2040</v>
      </c>
      <c r="P11" s="14">
        <f t="shared" si="1"/>
        <v>556.36363636363637</v>
      </c>
      <c r="Q11" s="15">
        <f t="shared" si="3"/>
        <v>6.1111111111111107</v>
      </c>
      <c r="R11" s="16">
        <v>57</v>
      </c>
      <c r="S11" s="12">
        <f t="shared" si="2"/>
        <v>0.77192982456140347</v>
      </c>
      <c r="V11" s="7"/>
    </row>
    <row r="12" spans="1:22" s="6" customFormat="1" ht="12" x14ac:dyDescent="0.2">
      <c r="A12" s="2"/>
      <c r="B12" s="2" t="s">
        <v>30</v>
      </c>
      <c r="C12" s="2"/>
      <c r="D12" s="2"/>
      <c r="E12" s="2"/>
      <c r="F12" s="2"/>
      <c r="G12" s="2"/>
      <c r="H12" s="11"/>
      <c r="I12" s="2"/>
      <c r="J12" s="2"/>
      <c r="K12" s="2"/>
      <c r="L12" s="2"/>
      <c r="M12" s="12"/>
      <c r="N12" s="2">
        <f>SUM(N6:N11)</f>
        <v>46800</v>
      </c>
      <c r="O12" s="2"/>
      <c r="P12" s="14">
        <f>SUM(P6:P11)</f>
        <v>13241.221986612682</v>
      </c>
      <c r="Q12" s="15">
        <f t="shared" si="3"/>
        <v>3.5344169931835872</v>
      </c>
      <c r="R12" s="16"/>
      <c r="S12" s="12"/>
      <c r="V12" s="7"/>
    </row>
    <row r="13" spans="1:22" s="6" customFormat="1" ht="12" x14ac:dyDescent="0.2">
      <c r="A13" s="2"/>
      <c r="B13" s="6" t="s">
        <v>31</v>
      </c>
      <c r="C13" s="2"/>
      <c r="D13" s="2"/>
      <c r="E13" s="2"/>
      <c r="F13" s="2"/>
      <c r="G13" s="2"/>
      <c r="H13" s="11"/>
      <c r="I13" s="2"/>
      <c r="J13" s="2"/>
      <c r="K13" s="2"/>
      <c r="L13" s="2"/>
      <c r="M13" s="12"/>
      <c r="N13" s="2"/>
      <c r="O13" s="2"/>
      <c r="P13" s="14"/>
      <c r="Q13" s="14">
        <f>P12*10-N12</f>
        <v>85612.219866126805</v>
      </c>
      <c r="R13" s="16"/>
      <c r="S13" s="12"/>
      <c r="V13" s="7"/>
    </row>
    <row r="14" spans="1:22" s="6" customFormat="1" ht="12" x14ac:dyDescent="0.2">
      <c r="H14" s="8"/>
      <c r="M14" s="7"/>
      <c r="P14" s="9"/>
      <c r="Q14" s="7"/>
      <c r="S14" s="12">
        <f>SUM(S6:S11)/6</f>
        <v>0.81455231585875021</v>
      </c>
      <c r="V14" s="7"/>
    </row>
    <row r="15" spans="1:22" s="6" customFormat="1" ht="15" x14ac:dyDescent="0.2">
      <c r="A15" s="4" t="s">
        <v>33</v>
      </c>
      <c r="H15" s="8"/>
      <c r="M15" s="7"/>
      <c r="P15" s="9"/>
      <c r="Q15" s="7"/>
      <c r="V15" s="7"/>
    </row>
    <row r="16" spans="1:22" s="6" customFormat="1" ht="12" x14ac:dyDescent="0.2">
      <c r="V16" s="7"/>
    </row>
    <row r="17" spans="1:22" s="6" customFormat="1" ht="15.75" x14ac:dyDescent="0.25">
      <c r="A17" s="10" t="s">
        <v>27</v>
      </c>
      <c r="V17" s="7"/>
    </row>
    <row r="18" spans="1:22" s="4" customFormat="1" ht="15" x14ac:dyDescent="0.2">
      <c r="A18" s="4" t="s">
        <v>35</v>
      </c>
      <c r="V18" s="5"/>
    </row>
    <row r="19" spans="1:22" s="4" customFormat="1" ht="15" x14ac:dyDescent="0.2">
      <c r="A19" s="4" t="s">
        <v>34</v>
      </c>
      <c r="V19" s="5"/>
    </row>
    <row r="20" spans="1:22" s="4" customFormat="1" ht="15" x14ac:dyDescent="0.2">
      <c r="A20" s="4" t="s">
        <v>36</v>
      </c>
      <c r="V20" s="5"/>
    </row>
    <row r="21" spans="1:22" s="4" customFormat="1" ht="15" x14ac:dyDescent="0.2">
      <c r="A21" s="4" t="s">
        <v>37</v>
      </c>
      <c r="V21" s="5"/>
    </row>
    <row r="22" spans="1:22" s="6" customFormat="1" ht="15" x14ac:dyDescent="0.2">
      <c r="A22" s="4" t="s">
        <v>38</v>
      </c>
      <c r="V22" s="7"/>
    </row>
    <row r="23" spans="1:22" s="6" customFormat="1" ht="12" x14ac:dyDescent="0.2">
      <c r="V23" s="7"/>
    </row>
    <row r="24" spans="1:22" s="6" customFormat="1" x14ac:dyDescent="0.25">
      <c r="N24" s="1" t="s">
        <v>32</v>
      </c>
      <c r="V24" s="7"/>
    </row>
    <row r="25" spans="1:22" s="6" customFormat="1" x14ac:dyDescent="0.25">
      <c r="N25" s="1"/>
      <c r="V25" s="7"/>
    </row>
  </sheetData>
  <mergeCells count="5">
    <mergeCell ref="K3:L3"/>
    <mergeCell ref="C3:D3"/>
    <mergeCell ref="E3:F3"/>
    <mergeCell ref="G3:H3"/>
    <mergeCell ref="I3:J3"/>
  </mergeCells>
  <phoneticPr fontId="0" type="noConversion"/>
  <pageMargins left="0.69" right="0.39370078740157483" top="0.99" bottom="0.51181102362204722" header="0.6" footer="7.874015748031496E-2"/>
  <pageSetup orientation="landscape" horizontalDpi="120" verticalDpi="144" copies="0" r:id="rId1"/>
  <headerFooter alignWithMargins="0">
    <oddHeader>&amp;L&amp;F&amp;R&amp;D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Sheet1</vt:lpstr>
      <vt:lpstr>Sheet1!Област_печат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Rumen Yordanov</cp:lastModifiedBy>
  <cp:lastPrinted>2006-11-03T16:17:53Z</cp:lastPrinted>
  <dcterms:created xsi:type="dcterms:W3CDTF">2000-12-07T20:28:04Z</dcterms:created>
  <dcterms:modified xsi:type="dcterms:W3CDTF">2026-04-12T08:40:52Z</dcterms:modified>
</cp:coreProperties>
</file>