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umen Yordanov\Desktop\"/>
    </mc:Choice>
  </mc:AlternateContent>
  <bookViews>
    <workbookView xWindow="0" yWindow="0" windowWidth="19200" windowHeight="11490" activeTab="1"/>
  </bookViews>
  <sheets>
    <sheet name="3%" sheetId="1" r:id="rId1"/>
    <sheet name="5%" sheetId="3" r:id="rId2"/>
  </sheets>
  <calcPr calcId="162913"/>
</workbook>
</file>

<file path=xl/calcChain.xml><?xml version="1.0" encoding="utf-8"?>
<calcChain xmlns="http://schemas.openxmlformats.org/spreadsheetml/2006/main">
  <c r="C12" i="3" l="1"/>
  <c r="C13" i="3"/>
  <c r="D13" i="3"/>
  <c r="C14" i="3"/>
  <c r="D14" i="3"/>
  <c r="E14" i="3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C30" i="3"/>
  <c r="P25" i="3"/>
  <c r="P26" i="3"/>
  <c r="P27" i="3"/>
  <c r="P28" i="3"/>
  <c r="P24" i="3"/>
  <c r="O20" i="3"/>
  <c r="O21" i="3"/>
  <c r="O22" i="3"/>
  <c r="O23" i="3"/>
  <c r="O24" i="3"/>
  <c r="O25" i="3"/>
  <c r="O26" i="3"/>
  <c r="O27" i="3"/>
  <c r="O28" i="3"/>
  <c r="O19" i="3"/>
  <c r="N19" i="3"/>
  <c r="N20" i="3"/>
  <c r="N21" i="3"/>
  <c r="N22" i="3"/>
  <c r="N23" i="3"/>
  <c r="N24" i="3"/>
  <c r="N25" i="3"/>
  <c r="N26" i="3"/>
  <c r="N27" i="3"/>
  <c r="N18" i="3"/>
  <c r="M18" i="3"/>
  <c r="M19" i="3"/>
  <c r="M20" i="3"/>
  <c r="M21" i="3"/>
  <c r="M22" i="3"/>
  <c r="M23" i="3"/>
  <c r="M24" i="3"/>
  <c r="M25" i="3"/>
  <c r="M26" i="3"/>
  <c r="M17" i="3"/>
  <c r="L17" i="3"/>
  <c r="L18" i="3"/>
  <c r="L19" i="3"/>
  <c r="L20" i="3"/>
  <c r="L21" i="3"/>
  <c r="L22" i="3"/>
  <c r="L23" i="3"/>
  <c r="L24" i="3"/>
  <c r="L25" i="3"/>
  <c r="L16" i="3"/>
  <c r="K16" i="3"/>
  <c r="K17" i="3"/>
  <c r="K18" i="3"/>
  <c r="K19" i="3"/>
  <c r="K20" i="3"/>
  <c r="K21" i="3"/>
  <c r="K22" i="3"/>
  <c r="K23" i="3"/>
  <c r="K24" i="3"/>
  <c r="K15" i="3"/>
  <c r="J16" i="3"/>
  <c r="J17" i="3"/>
  <c r="J18" i="3"/>
  <c r="J19" i="3"/>
  <c r="J20" i="3"/>
  <c r="J21" i="3"/>
  <c r="J22" i="3"/>
  <c r="J23" i="3"/>
  <c r="J15" i="3"/>
  <c r="I15" i="3"/>
  <c r="I16" i="3"/>
  <c r="I17" i="3"/>
  <c r="I18" i="3"/>
  <c r="I19" i="3"/>
  <c r="I20" i="3"/>
  <c r="I21" i="3"/>
  <c r="I22" i="3"/>
  <c r="H16" i="3"/>
  <c r="H17" i="3"/>
  <c r="H18" i="3"/>
  <c r="H19" i="3"/>
  <c r="H20" i="3"/>
  <c r="H21" i="3"/>
  <c r="H22" i="3"/>
  <c r="H15" i="3"/>
  <c r="G16" i="3"/>
  <c r="G17" i="3"/>
  <c r="G18" i="3"/>
  <c r="G19" i="3"/>
  <c r="G20" i="3"/>
  <c r="G21" i="3"/>
  <c r="G15" i="3"/>
  <c r="F16" i="3"/>
  <c r="F17" i="3"/>
  <c r="F18" i="3"/>
  <c r="F19" i="3"/>
  <c r="F15" i="3"/>
  <c r="E15" i="3"/>
  <c r="E16" i="3"/>
  <c r="E17" i="3"/>
  <c r="E18" i="3"/>
  <c r="D15" i="3"/>
  <c r="D16" i="3"/>
  <c r="D17" i="3"/>
  <c r="P27" i="1"/>
  <c r="O27" i="1"/>
  <c r="P26" i="1"/>
  <c r="O26" i="1"/>
  <c r="N26" i="1"/>
  <c r="P25" i="1"/>
  <c r="O25" i="1"/>
  <c r="N25" i="1"/>
  <c r="M25" i="1"/>
  <c r="K23" i="1"/>
  <c r="L24" i="1"/>
  <c r="P24" i="1"/>
  <c r="O24" i="1"/>
  <c r="N24" i="1"/>
  <c r="M24" i="1"/>
  <c r="O23" i="1"/>
  <c r="N23" i="1"/>
  <c r="M23" i="1"/>
  <c r="L23" i="1"/>
  <c r="O22" i="1"/>
  <c r="N22" i="1"/>
  <c r="M22" i="1"/>
  <c r="L22" i="1"/>
  <c r="K22" i="1"/>
  <c r="J22" i="1"/>
  <c r="O21" i="1"/>
  <c r="N21" i="1"/>
  <c r="M21" i="1"/>
  <c r="L21" i="1"/>
  <c r="K21" i="1"/>
  <c r="J21" i="1"/>
  <c r="I21" i="1"/>
  <c r="H21" i="1"/>
  <c r="O20" i="1"/>
  <c r="N20" i="1"/>
  <c r="M20" i="1"/>
  <c r="L20" i="1"/>
  <c r="K20" i="1"/>
  <c r="J20" i="1"/>
  <c r="I20" i="1"/>
  <c r="H20" i="1"/>
  <c r="O19" i="1"/>
  <c r="N19" i="1"/>
  <c r="M19" i="1"/>
  <c r="M16" i="1"/>
  <c r="N17" i="1"/>
  <c r="M17" i="1"/>
  <c r="O18" i="1"/>
  <c r="N18" i="1"/>
  <c r="M18" i="1"/>
  <c r="L19" i="1"/>
  <c r="K19" i="1"/>
  <c r="J19" i="1"/>
  <c r="I19" i="1"/>
  <c r="H19" i="1"/>
  <c r="G20" i="1"/>
  <c r="G19" i="1"/>
  <c r="L18" i="1"/>
  <c r="K18" i="1"/>
  <c r="J18" i="1"/>
  <c r="I18" i="1"/>
  <c r="H18" i="1"/>
  <c r="G18" i="1"/>
  <c r="F18" i="1"/>
  <c r="L17" i="1"/>
  <c r="K17" i="1"/>
  <c r="J17" i="1"/>
  <c r="I17" i="1"/>
  <c r="H17" i="1"/>
  <c r="G17" i="1"/>
  <c r="F17" i="1"/>
  <c r="E17" i="1"/>
  <c r="L16" i="1"/>
  <c r="K16" i="1"/>
  <c r="J16" i="1"/>
  <c r="I16" i="1"/>
  <c r="H16" i="1"/>
  <c r="G16" i="1"/>
  <c r="F16" i="1"/>
  <c r="E16" i="1"/>
  <c r="L15" i="1"/>
  <c r="K15" i="1"/>
  <c r="J15" i="1"/>
  <c r="I15" i="1"/>
  <c r="H15" i="1"/>
  <c r="G15" i="1"/>
  <c r="F15" i="1"/>
  <c r="E15" i="1"/>
  <c r="D16" i="1"/>
  <c r="D15" i="1"/>
  <c r="K14" i="1"/>
  <c r="J14" i="1"/>
  <c r="I14" i="1"/>
  <c r="H14" i="1"/>
  <c r="G14" i="1"/>
  <c r="F14" i="1"/>
  <c r="E14" i="1"/>
  <c r="D14" i="1"/>
  <c r="E13" i="1"/>
  <c r="D13" i="1"/>
  <c r="D12" i="1"/>
  <c r="C13" i="1"/>
  <c r="C12" i="1"/>
  <c r="C11" i="1"/>
</calcChain>
</file>

<file path=xl/sharedStrings.xml><?xml version="1.0" encoding="utf-8"?>
<sst xmlns="http://schemas.openxmlformats.org/spreadsheetml/2006/main" count="40" uniqueCount="24">
  <si>
    <t>Повдигнати са оптималните сечения при икономична плътност на тока  -  /2 - 2.7/ , А/мм2</t>
  </si>
  <si>
    <t>Мощност</t>
  </si>
  <si>
    <t>Товар</t>
  </si>
  <si>
    <t>L = 11.56/(I*(0.017/s + 0.000042)) , m</t>
  </si>
  <si>
    <t>товар, А</t>
  </si>
  <si>
    <t>Оптимален</t>
  </si>
  <si>
    <t>Избор на сечение на силов кабел,захранващ три фазен асинхронен ел.двигател, в зависимост от дължината му</t>
  </si>
  <si>
    <t>Загуба на напрежение  5 % или 20 в</t>
  </si>
  <si>
    <t>Кабелът е с медни проводници, положен в земята.  СОS(f) = 0.85</t>
  </si>
  <si>
    <t>Загуба на напрежение  3 % или 12 в</t>
  </si>
  <si>
    <t>L = 6.59/(I*(0.017/s + 0.000042)) , m</t>
  </si>
  <si>
    <t>Максимален</t>
  </si>
  <si>
    <t>, където:</t>
  </si>
  <si>
    <t>∆U - пад на напрежението в края на линията в V;</t>
  </si>
  <si>
    <r>
      <t xml:space="preserve">L = </t>
    </r>
    <r>
      <rPr>
        <sz val="14"/>
        <rFont val="Calibri"/>
        <family val="2"/>
        <charset val="204"/>
      </rPr>
      <t>∆</t>
    </r>
    <r>
      <rPr>
        <sz val="14"/>
        <rFont val="Arial"/>
        <family val="2"/>
        <charset val="204"/>
      </rPr>
      <t>U/(1.73*I/(</t>
    </r>
    <r>
      <rPr>
        <sz val="14"/>
        <rFont val="Calibri"/>
        <family val="2"/>
        <charset val="204"/>
      </rPr>
      <t>ρ</t>
    </r>
    <r>
      <rPr>
        <sz val="14"/>
        <rFont val="Arial"/>
        <family val="2"/>
        <charset val="204"/>
      </rPr>
      <t>/S+K)) = 20/(1.73*I/(0,017/S+K)) , м</t>
    </r>
  </si>
  <si>
    <t>0.017 (Ω.мм)/м</t>
  </si>
  <si>
    <t xml:space="preserve">K - коефициент реактивна съставяща </t>
  </si>
  <si>
    <r>
      <t xml:space="preserve">L = </t>
    </r>
    <r>
      <rPr>
        <sz val="14"/>
        <rFont val="Calibri"/>
        <family val="2"/>
        <charset val="204"/>
      </rPr>
      <t>∆</t>
    </r>
    <r>
      <rPr>
        <sz val="14"/>
        <rFont val="Arial"/>
        <family val="2"/>
        <charset val="204"/>
      </rPr>
      <t>U/(1.73*I/(</t>
    </r>
    <r>
      <rPr>
        <sz val="14"/>
        <rFont val="Calibri"/>
        <family val="2"/>
        <charset val="204"/>
      </rPr>
      <t>ρ</t>
    </r>
    <r>
      <rPr>
        <sz val="14"/>
        <rFont val="Arial"/>
        <family val="2"/>
        <charset val="204"/>
      </rPr>
      <t>/S+K)) = 12/(1.73*I/(0,017/S+K)) , м</t>
    </r>
  </si>
  <si>
    <t>K - коефициент реактивна съставяща.</t>
  </si>
  <si>
    <t>В таблицата е изчислена дължината на линията при пад 12 в.</t>
  </si>
  <si>
    <t>В таблицата е изчислена дължината на линията при пад 20 в.</t>
  </si>
  <si>
    <t>ρ - специфичното активно съпротивление на мед</t>
  </si>
  <si>
    <t>Сечение на тоководящо жило,мм2</t>
  </si>
  <si>
    <t xml:space="preserve">L - дължина на кабела в м; I - работен ток в А; S - сечение на фазов проводник в мм2;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</si>
</sst>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2" formatCode="0.0000"/>
  </numFmts>
  <fonts count="6" x14ac:knownFonts="1">
    <font>
      <sz val="10"/>
      <name val="Arial"/>
    </font>
    <font>
      <sz val="14"/>
      <name val="Arial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4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/>
    <xf numFmtId="1" fontId="1" fillId="2" borderId="1" xfId="0" applyNumberFormat="1" applyFont="1" applyFill="1" applyBorder="1"/>
    <xf numFmtId="1" fontId="1" fillId="0" borderId="1" xfId="0" applyNumberFormat="1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1" fontId="1" fillId="0" borderId="5" xfId="0" applyNumberFormat="1" applyFont="1" applyBorder="1"/>
    <xf numFmtId="0" fontId="1" fillId="0" borderId="6" xfId="0" applyFont="1" applyBorder="1"/>
    <xf numFmtId="1" fontId="1" fillId="0" borderId="6" xfId="0" applyNumberFormat="1" applyFont="1" applyBorder="1"/>
    <xf numFmtId="1" fontId="1" fillId="2" borderId="7" xfId="0" applyNumberFormat="1" applyFont="1" applyFill="1" applyBorder="1"/>
    <xf numFmtId="1" fontId="1" fillId="0" borderId="8" xfId="0" applyNumberFormat="1" applyFont="1" applyBorder="1"/>
    <xf numFmtId="1" fontId="1" fillId="0" borderId="9" xfId="0" applyNumberFormat="1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1" fontId="1" fillId="2" borderId="13" xfId="0" applyNumberFormat="1" applyFont="1" applyFill="1" applyBorder="1"/>
    <xf numFmtId="1" fontId="1" fillId="0" borderId="14" xfId="0" applyNumberFormat="1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182" fontId="1" fillId="0" borderId="0" xfId="0" applyNumberFormat="1" applyFont="1"/>
    <xf numFmtId="1" fontId="1" fillId="3" borderId="13" xfId="0" applyNumberFormat="1" applyFont="1" applyFill="1" applyBorder="1"/>
    <xf numFmtId="1" fontId="1" fillId="3" borderId="1" xfId="0" applyNumberFormat="1" applyFont="1" applyFill="1" applyBorder="1"/>
    <xf numFmtId="1" fontId="1" fillId="3" borderId="8" xfId="0" applyNumberFormat="1" applyFont="1" applyFill="1" applyBorder="1"/>
    <xf numFmtId="1" fontId="1" fillId="4" borderId="13" xfId="0" applyNumberFormat="1" applyFont="1" applyFill="1" applyBorder="1"/>
    <xf numFmtId="0" fontId="2" fillId="0" borderId="10" xfId="0" applyFont="1" applyBorder="1"/>
    <xf numFmtId="0" fontId="1" fillId="0" borderId="19" xfId="0" applyFont="1" applyBorder="1"/>
    <xf numFmtId="0" fontId="1" fillId="0" borderId="20" xfId="0" applyFont="1" applyBorder="1"/>
    <xf numFmtId="1" fontId="1" fillId="0" borderId="21" xfId="0" applyNumberFormat="1" applyFont="1" applyBorder="1"/>
    <xf numFmtId="0" fontId="1" fillId="0" borderId="21" xfId="0" applyFont="1" applyBorder="1"/>
    <xf numFmtId="1" fontId="1" fillId="3" borderId="22" xfId="0" applyNumberFormat="1" applyFont="1" applyFill="1" applyBorder="1"/>
    <xf numFmtId="0" fontId="3" fillId="0" borderId="23" xfId="0" applyFont="1" applyBorder="1"/>
    <xf numFmtId="0" fontId="0" fillId="0" borderId="24" xfId="0" applyBorder="1"/>
    <xf numFmtId="0" fontId="0" fillId="0" borderId="25" xfId="0" applyBorder="1"/>
    <xf numFmtId="0" fontId="3" fillId="0" borderId="26" xfId="0" applyFont="1" applyBorder="1"/>
    <xf numFmtId="0" fontId="0" fillId="0" borderId="6" xfId="0" applyBorder="1"/>
    <xf numFmtId="1" fontId="0" fillId="0" borderId="6" xfId="0" applyNumberFormat="1" applyBorder="1"/>
    <xf numFmtId="1" fontId="0" fillId="0" borderId="7" xfId="0" applyNumberFormat="1" applyBorder="1"/>
    <xf numFmtId="1" fontId="1" fillId="4" borderId="22" xfId="0" applyNumberFormat="1" applyFont="1" applyFill="1" applyBorder="1"/>
    <xf numFmtId="1" fontId="1" fillId="3" borderId="14" xfId="0" applyNumberFormat="1" applyFont="1" applyFill="1" applyBorder="1"/>
    <xf numFmtId="1" fontId="1" fillId="4" borderId="14" xfId="0" applyNumberFormat="1" applyFont="1" applyFill="1" applyBorder="1"/>
    <xf numFmtId="1" fontId="1" fillId="4" borderId="1" xfId="0" applyNumberFormat="1" applyFont="1" applyFill="1" applyBorder="1"/>
    <xf numFmtId="0" fontId="4" fillId="0" borderId="0" xfId="0" applyFont="1"/>
    <xf numFmtId="0" fontId="4" fillId="0" borderId="27" xfId="0" applyFont="1" applyBorder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219075</xdr:colOff>
      <xdr:row>1</xdr:row>
      <xdr:rowOff>95250</xdr:rowOff>
    </xdr:from>
    <xdr:to>
      <xdr:col>15</xdr:col>
      <xdr:colOff>200025</xdr:colOff>
      <xdr:row>3</xdr:row>
      <xdr:rowOff>200025</xdr:rowOff>
    </xdr:to>
    <xdr:pic>
      <xdr:nvPicPr>
        <xdr:cNvPr id="2051" name="Picture 2" descr="China Underground Cable Factory Directly Supply 630mm XLPE Power Cable Hv  High Voltage Electrical Cable - China Power Cable, Armoured Cab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5" y="323850"/>
          <a:ext cx="4857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390525</xdr:colOff>
      <xdr:row>1</xdr:row>
      <xdr:rowOff>19050</xdr:rowOff>
    </xdr:from>
    <xdr:to>
      <xdr:col>14</xdr:col>
      <xdr:colOff>466725</xdr:colOff>
      <xdr:row>4</xdr:row>
      <xdr:rowOff>57150</xdr:rowOff>
    </xdr:to>
    <xdr:pic>
      <xdr:nvPicPr>
        <xdr:cNvPr id="1029" name="Picture 4" descr="Nexans - Longest 500 kV underground link between two Shanghai substation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247650"/>
          <a:ext cx="12954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workbookViewId="0">
      <selection activeCell="S5" sqref="S5"/>
    </sheetView>
  </sheetViews>
  <sheetFormatPr defaultRowHeight="18" x14ac:dyDescent="0.25"/>
  <cols>
    <col min="1" max="1" width="12.5703125" style="1" bestFit="1" customWidth="1"/>
    <col min="2" max="2" width="9" style="1" bestFit="1" customWidth="1"/>
    <col min="3" max="3" width="7" style="1" customWidth="1"/>
    <col min="4" max="4" width="14" style="1" bestFit="1" customWidth="1"/>
    <col min="5" max="6" width="6" style="1" bestFit="1" customWidth="1"/>
    <col min="7" max="7" width="9.28515625" style="1" customWidth="1"/>
    <col min="8" max="8" width="6" style="1" bestFit="1" customWidth="1"/>
    <col min="9" max="9" width="9.85546875" style="1" bestFit="1" customWidth="1"/>
    <col min="10" max="12" width="7.5703125" style="1" bestFit="1" customWidth="1"/>
    <col min="13" max="13" width="10" style="1" customWidth="1"/>
    <col min="14" max="15" width="7.5703125" style="1" bestFit="1" customWidth="1"/>
    <col min="16" max="16" width="6" style="1" bestFit="1" customWidth="1"/>
    <col min="17" max="16384" width="9.140625" style="1"/>
  </cols>
  <sheetData>
    <row r="1" spans="1:23" x14ac:dyDescent="0.25">
      <c r="A1" s="1" t="s">
        <v>6</v>
      </c>
    </row>
    <row r="2" spans="1:23" x14ac:dyDescent="0.25">
      <c r="A2" s="1" t="s">
        <v>8</v>
      </c>
    </row>
    <row r="3" spans="1:23" x14ac:dyDescent="0.25">
      <c r="A3" s="1" t="s">
        <v>0</v>
      </c>
    </row>
    <row r="4" spans="1:23" x14ac:dyDescent="0.25">
      <c r="A4" s="1" t="s">
        <v>9</v>
      </c>
    </row>
    <row r="5" spans="1:23" ht="18.75" x14ac:dyDescent="0.3">
      <c r="A5" s="47" t="s">
        <v>17</v>
      </c>
      <c r="B5" s="47"/>
      <c r="C5" s="47"/>
      <c r="D5" s="47"/>
      <c r="E5" s="47"/>
      <c r="F5" s="47"/>
      <c r="G5" s="47"/>
      <c r="H5" s="47" t="s">
        <v>12</v>
      </c>
      <c r="I5" s="47"/>
      <c r="J5" s="47" t="s">
        <v>13</v>
      </c>
      <c r="K5" s="47"/>
      <c r="L5" s="47"/>
      <c r="M5" s="47"/>
      <c r="N5" s="47"/>
      <c r="O5" s="47"/>
      <c r="P5" s="47"/>
    </row>
    <row r="6" spans="1:23" x14ac:dyDescent="0.25">
      <c r="A6" s="47" t="s">
        <v>23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23" x14ac:dyDescent="0.25">
      <c r="A7" s="47" t="s">
        <v>21</v>
      </c>
      <c r="B7" s="47"/>
      <c r="C7" s="47"/>
      <c r="D7" s="47"/>
      <c r="E7" s="47"/>
      <c r="F7" s="47"/>
      <c r="G7" s="47"/>
      <c r="I7" s="47" t="s">
        <v>15</v>
      </c>
      <c r="J7" s="47"/>
      <c r="K7" s="47"/>
      <c r="L7" s="47" t="s">
        <v>18</v>
      </c>
      <c r="M7" s="47"/>
      <c r="N7" s="47"/>
      <c r="O7" s="47"/>
      <c r="P7" s="47"/>
    </row>
    <row r="8" spans="1:23" ht="18.75" thickBot="1" x14ac:dyDescent="0.3">
      <c r="A8" s="47" t="s">
        <v>19</v>
      </c>
      <c r="K8" s="1" t="s">
        <v>10</v>
      </c>
    </row>
    <row r="9" spans="1:23" ht="18.75" thickBot="1" x14ac:dyDescent="0.3">
      <c r="A9" s="5"/>
      <c r="B9" s="6"/>
      <c r="C9" s="48" t="s">
        <v>22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7"/>
    </row>
    <row r="10" spans="1:23" ht="18.75" thickBot="1" x14ac:dyDescent="0.3">
      <c r="A10" s="15" t="s">
        <v>1</v>
      </c>
      <c r="B10" s="16" t="s">
        <v>2</v>
      </c>
      <c r="C10" s="16">
        <v>1.5</v>
      </c>
      <c r="D10" s="16">
        <v>2.5</v>
      </c>
      <c r="E10" s="16">
        <v>4</v>
      </c>
      <c r="F10" s="16">
        <v>6</v>
      </c>
      <c r="G10" s="16">
        <v>10</v>
      </c>
      <c r="H10" s="16">
        <v>16</v>
      </c>
      <c r="I10" s="16">
        <v>25</v>
      </c>
      <c r="J10" s="16">
        <v>35</v>
      </c>
      <c r="K10" s="16">
        <v>50</v>
      </c>
      <c r="L10" s="16">
        <v>70</v>
      </c>
      <c r="M10" s="16">
        <v>95</v>
      </c>
      <c r="N10" s="16">
        <v>120</v>
      </c>
      <c r="O10" s="16">
        <v>150</v>
      </c>
      <c r="P10" s="17">
        <v>185</v>
      </c>
      <c r="W10"/>
    </row>
    <row r="11" spans="1:23" x14ac:dyDescent="0.25">
      <c r="A11" s="22">
        <v>0.6</v>
      </c>
      <c r="B11" s="22">
        <v>1.4</v>
      </c>
      <c r="C11" s="26">
        <f>6.59/(B11*(0.017/C10+0.000042))</f>
        <v>413.80263058748665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4"/>
    </row>
    <row r="12" spans="1:23" x14ac:dyDescent="0.25">
      <c r="A12" s="23">
        <v>1.1000000000000001</v>
      </c>
      <c r="B12" s="23">
        <v>2.5</v>
      </c>
      <c r="C12" s="44">
        <f>6.59/(B12*(0.017/C10+0.000042))</f>
        <v>231.72947312899254</v>
      </c>
      <c r="D12" s="4">
        <f>6.59/(B12*(0.017/D10+0.000042))</f>
        <v>385.26746565331769</v>
      </c>
      <c r="E12" s="4"/>
      <c r="F12" s="2"/>
      <c r="G12" s="2"/>
      <c r="H12" s="2"/>
      <c r="I12" s="2"/>
      <c r="J12" s="2"/>
      <c r="K12" s="2"/>
      <c r="L12" s="2"/>
      <c r="M12" s="2"/>
      <c r="N12" s="2"/>
      <c r="O12" s="2"/>
      <c r="P12" s="8"/>
    </row>
    <row r="13" spans="1:23" x14ac:dyDescent="0.25">
      <c r="A13" s="23">
        <v>2.2000000000000002</v>
      </c>
      <c r="B13" s="23">
        <v>4.5</v>
      </c>
      <c r="C13" s="45">
        <f>6.59/(B13*(0.017/C10+0.000042))</f>
        <v>128.73859618277362</v>
      </c>
      <c r="D13" s="3">
        <f>6.59/(B13*(0.017/D10+0.000042))</f>
        <v>214.03748091850983</v>
      </c>
      <c r="E13" s="4">
        <f>6.59/(B13*(0.017/E10+0.000042))</f>
        <v>341.2032722377549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8"/>
    </row>
    <row r="14" spans="1:23" x14ac:dyDescent="0.25">
      <c r="A14" s="23">
        <v>5.5</v>
      </c>
      <c r="B14" s="23">
        <v>11</v>
      </c>
      <c r="C14" s="19"/>
      <c r="D14" s="46">
        <f>6.59/(B14*(0.017/D10+0.000042))</f>
        <v>87.560787648481295</v>
      </c>
      <c r="E14" s="46">
        <f>6.59/(B14*(0.017/E10+0.000042))</f>
        <v>139.58315682453613</v>
      </c>
      <c r="F14" s="4">
        <f>6.59/(B14*(0.017/F10+0.000042))</f>
        <v>208.3552895053011</v>
      </c>
      <c r="G14" s="4">
        <f>6.59/(B14*(0.017/G10+0.000042))</f>
        <v>343.90982152176178</v>
      </c>
      <c r="H14" s="4">
        <f>6.59/(B14*(0.017/H10+0.000042))</f>
        <v>542.40915264002626</v>
      </c>
      <c r="I14" s="4">
        <f>6.59/(B14*(0.017/I10+0.000042))</f>
        <v>829.7658020649709</v>
      </c>
      <c r="J14" s="4">
        <f>6.59/(B14*(0.017/J10+0.000042))</f>
        <v>1135.2561893980408</v>
      </c>
      <c r="K14" s="4">
        <f>6.59/(B14*(0.017/K10+0.000042))</f>
        <v>1568.3008091385054</v>
      </c>
      <c r="L14" s="4"/>
      <c r="M14" s="4"/>
      <c r="N14" s="4"/>
      <c r="O14" s="2"/>
      <c r="P14" s="8"/>
    </row>
    <row r="15" spans="1:23" x14ac:dyDescent="0.25">
      <c r="A15" s="23">
        <v>7.5</v>
      </c>
      <c r="B15" s="23">
        <v>14</v>
      </c>
      <c r="C15" s="20"/>
      <c r="D15" s="4">
        <f>6.59/(B15*(0.017/D10+0.000042))</f>
        <v>68.79776172380673</v>
      </c>
      <c r="E15" s="46">
        <f>6.59/(B15*(0.017/E10+0.000042))</f>
        <v>109.67248036213552</v>
      </c>
      <c r="F15" s="46">
        <f>6.59/(B15*(0.017/F10+0.000042))</f>
        <v>163.70772746845086</v>
      </c>
      <c r="G15" s="4">
        <f>6.59/(B15*(0.017/G10+0.000042))</f>
        <v>270.21485976709857</v>
      </c>
      <c r="H15" s="4">
        <f>6.59/(B15*(0.017/H10+0.000042))</f>
        <v>426.17861993144925</v>
      </c>
      <c r="I15" s="4">
        <f>6.59/(B15*(0.017/I10+0.000042))</f>
        <v>651.9588444796201</v>
      </c>
      <c r="J15" s="4">
        <f>6.59/(B15*(0.017/J10+0.000042))</f>
        <v>891.98700595560365</v>
      </c>
      <c r="K15" s="4">
        <f>6.59/(B15*(0.017/K10+0.000042))</f>
        <v>1232.236350037397</v>
      </c>
      <c r="L15" s="4">
        <f>6.59/(B15*(0.017/L10+0.000042))</f>
        <v>1652.457372116349</v>
      </c>
      <c r="M15" s="2"/>
      <c r="N15" s="2"/>
      <c r="O15" s="2"/>
      <c r="P15" s="8"/>
    </row>
    <row r="16" spans="1:23" x14ac:dyDescent="0.25">
      <c r="A16" s="23">
        <v>10</v>
      </c>
      <c r="B16" s="23">
        <v>19</v>
      </c>
      <c r="C16" s="20"/>
      <c r="D16" s="4">
        <f>6.59/(B16*(0.017/D10+0.000042))</f>
        <v>50.693087585962857</v>
      </c>
      <c r="E16" s="4">
        <f>6.59/(B16*(0.017/E10+0.000042))</f>
        <v>80.811301319468271</v>
      </c>
      <c r="F16" s="46">
        <f>6.59/(B16*(0.017/F10+0.000042))</f>
        <v>120.62674655570062</v>
      </c>
      <c r="G16" s="3">
        <f>6.59/(B16*(0.017/G10+0.000042))</f>
        <v>199.10568614417787</v>
      </c>
      <c r="H16" s="4">
        <f>6.59/(B16*(0.017/H10+0.000042))</f>
        <v>314.02635152843629</v>
      </c>
      <c r="I16" s="4">
        <f>6.59/(B16*(0.017/I10+0.000042))</f>
        <v>480.39072751129896</v>
      </c>
      <c r="J16" s="4">
        <f>6.59/(B16*(0.017/J10+0.000042))</f>
        <v>657.25358333570784</v>
      </c>
      <c r="K16" s="4">
        <f>6.59/(B16*(0.017/K10+0.000042))</f>
        <v>907.96362634334514</v>
      </c>
      <c r="L16" s="4">
        <f>6.59/(B16*(0.017/L10+0.000042))</f>
        <v>1217.600168927836</v>
      </c>
      <c r="M16" s="4">
        <f>6.59/(B16*(0.017/M10+0.000042))</f>
        <v>1569.7951405431156</v>
      </c>
      <c r="N16" s="2"/>
      <c r="O16" s="2"/>
      <c r="P16" s="8"/>
    </row>
    <row r="17" spans="1:16" x14ac:dyDescent="0.25">
      <c r="A17" s="23">
        <v>13</v>
      </c>
      <c r="B17" s="23">
        <v>24</v>
      </c>
      <c r="C17" s="20"/>
      <c r="D17" s="4"/>
      <c r="E17" s="4">
        <f>6.59/(B17*(0.017/E10+0.000042))</f>
        <v>63.975613544579048</v>
      </c>
      <c r="F17" s="4">
        <f>6.59/(B17*(0.017/F10+0.000042))</f>
        <v>95.496174356596342</v>
      </c>
      <c r="G17" s="46">
        <f>6.59/(B17*(0.017/G10+0.000042))</f>
        <v>157.62533486414083</v>
      </c>
      <c r="H17" s="4">
        <f>6.59/(B17*(0.017/H10+0.000042))</f>
        <v>248.60419496001205</v>
      </c>
      <c r="I17" s="4">
        <f>6.59/(B17*(0.017/I10+0.000042))</f>
        <v>380.30932594644497</v>
      </c>
      <c r="J17" s="4">
        <f>6.59/(B17*(0.017/J10+0.000042))</f>
        <v>520.32575347410216</v>
      </c>
      <c r="K17" s="4">
        <f>6.59/(B17*(0.017/K10+0.000042))</f>
        <v>718.80453752181495</v>
      </c>
      <c r="L17" s="4">
        <f>6.59/(B17*(0.017/L10+0.000042))</f>
        <v>963.93346706787008</v>
      </c>
      <c r="M17" s="4">
        <f>6.59/(B17*(0.017/M10+0.000042))</f>
        <v>1242.7544862633001</v>
      </c>
      <c r="N17" s="4">
        <f>6.59/(B17*(0.017/N10+0.000042))</f>
        <v>1495.0090744101631</v>
      </c>
      <c r="O17" s="2"/>
      <c r="P17" s="8"/>
    </row>
    <row r="18" spans="1:16" x14ac:dyDescent="0.25">
      <c r="A18" s="23">
        <v>17</v>
      </c>
      <c r="B18" s="23">
        <v>32</v>
      </c>
      <c r="C18" s="20"/>
      <c r="D18" s="4"/>
      <c r="E18" s="2"/>
      <c r="F18" s="4">
        <f>6.59/(B18*(0.017/F10+0.000042))</f>
        <v>71.622130767447246</v>
      </c>
      <c r="G18" s="46">
        <f>6.59/(B18*(0.017/G10+0.000042))</f>
        <v>118.21900114810562</v>
      </c>
      <c r="H18" s="3">
        <f>6.59/(B18*(0.017/H10+0.000042))</f>
        <v>186.45314622000905</v>
      </c>
      <c r="I18" s="4">
        <f>6.59/(B18*(0.017/I10+0.000042))</f>
        <v>285.23199445983374</v>
      </c>
      <c r="J18" s="4">
        <f>6.59/(B18*(0.017/J10+0.000042))</f>
        <v>390.24431510557656</v>
      </c>
      <c r="K18" s="4">
        <f>6.59/(B18*(0.017/K10+0.000042))</f>
        <v>539.10340314136124</v>
      </c>
      <c r="L18" s="4">
        <f>6.59/(B18*(0.017/L10+0.000042))</f>
        <v>722.95010030090259</v>
      </c>
      <c r="M18" s="4">
        <f>6.59/(B18*(0.017/M10+0.000042))</f>
        <v>932.06586469747504</v>
      </c>
      <c r="N18" s="4">
        <f>6.59/(B18*(0.017/N10+0.000042))</f>
        <v>1121.2568058076224</v>
      </c>
      <c r="O18" s="4">
        <f>6.59/(B18*(0.017/O10+0.000042))</f>
        <v>1325.777896995708</v>
      </c>
      <c r="P18" s="8"/>
    </row>
    <row r="19" spans="1:16" x14ac:dyDescent="0.25">
      <c r="A19" s="23">
        <v>22</v>
      </c>
      <c r="B19" s="23">
        <v>42</v>
      </c>
      <c r="C19" s="20"/>
      <c r="D19" s="4"/>
      <c r="E19" s="2"/>
      <c r="F19" s="2"/>
      <c r="G19" s="4">
        <f>6.59/(B19*(0.017/G10+0.000042))</f>
        <v>90.071619922366182</v>
      </c>
      <c r="H19" s="3">
        <f>6.59/(B19*(0.017/H10+0.000042))</f>
        <v>142.05953997714974</v>
      </c>
      <c r="I19" s="4">
        <f>6.59/(B19*(0.017/I10+0.000042))</f>
        <v>217.31961482654</v>
      </c>
      <c r="J19" s="4">
        <f>6.59/(B19*(0.017/J10+0.000042))</f>
        <v>297.32900198520116</v>
      </c>
      <c r="K19" s="4">
        <f>6.59/(B19*(0.017/K10+0.000042))</f>
        <v>410.74545001246571</v>
      </c>
      <c r="L19" s="4">
        <f>6.59/(B19*(0.017/L10+0.000042))</f>
        <v>550.81912403878289</v>
      </c>
      <c r="M19" s="4">
        <f>6.59/(B19*(0.017/M10+0.000042))</f>
        <v>710.14542072188578</v>
      </c>
      <c r="N19" s="4">
        <f>6.59/(B19*(0.017/N10+0.000042))</f>
        <v>854.29089966295044</v>
      </c>
      <c r="O19" s="4">
        <f>6.59/(B19*(0.017/O10+0.000042))</f>
        <v>1010.1164929491109</v>
      </c>
      <c r="P19" s="8"/>
    </row>
    <row r="20" spans="1:16" x14ac:dyDescent="0.25">
      <c r="A20" s="23">
        <v>30</v>
      </c>
      <c r="B20" s="23">
        <v>56</v>
      </c>
      <c r="C20" s="20"/>
      <c r="D20" s="4"/>
      <c r="E20" s="2"/>
      <c r="F20" s="2"/>
      <c r="G20" s="4">
        <f>6.59/(B20*(0.017/G10+0.000042))</f>
        <v>67.553714941774643</v>
      </c>
      <c r="H20" s="46">
        <f>6.59/(B20*(0.017/H10+0.000042))</f>
        <v>106.54465498286231</v>
      </c>
      <c r="I20" s="46">
        <f>6.59/(B20*(0.017/I10+0.000042))</f>
        <v>162.98971111990502</v>
      </c>
      <c r="J20" s="4">
        <f>6.59/(B20*(0.017/J10+0.000042))</f>
        <v>222.99675148890091</v>
      </c>
      <c r="K20" s="4">
        <f>6.59/(B20*(0.017/K10+0.000042))</f>
        <v>308.05908750934924</v>
      </c>
      <c r="L20" s="4">
        <f>6.59/(B20*(0.017/L10+0.000042))</f>
        <v>413.11434302908725</v>
      </c>
      <c r="M20" s="4">
        <f>6.59/(B20*(0.017/M10+0.000042))</f>
        <v>532.60906554141422</v>
      </c>
      <c r="N20" s="4">
        <f>6.59/(B20*(0.017/N10+0.000042))</f>
        <v>640.71817474721286</v>
      </c>
      <c r="O20" s="4">
        <f>6.59/(B20*(0.017/O10+0.000042))</f>
        <v>757.58736971183316</v>
      </c>
      <c r="P20" s="8"/>
    </row>
    <row r="21" spans="1:16" x14ac:dyDescent="0.25">
      <c r="A21" s="23">
        <v>40</v>
      </c>
      <c r="B21" s="23">
        <v>75</v>
      </c>
      <c r="C21" s="20"/>
      <c r="D21" s="4"/>
      <c r="E21" s="2"/>
      <c r="F21" s="2"/>
      <c r="G21" s="2"/>
      <c r="H21" s="4">
        <f>6.59/(B21*(0.017/H10+0.000042))</f>
        <v>79.55334238720387</v>
      </c>
      <c r="I21" s="46">
        <f>6.59/(B21*(0.017/I10+0.000042))</f>
        <v>121.69898430286241</v>
      </c>
      <c r="J21" s="46">
        <f>6.59/(B21*(0.017/J10+0.000042))</f>
        <v>166.50424111171264</v>
      </c>
      <c r="K21" s="4">
        <f>6.59/(B21*(0.017/K10+0.000042))</f>
        <v>230.01745200698079</v>
      </c>
      <c r="L21" s="4">
        <f>6.59/(B21*(0.017/L10+0.000042))</f>
        <v>308.45870946171846</v>
      </c>
      <c r="M21" s="4">
        <f>6.59/(B21*(0.017/M10+0.000042))</f>
        <v>397.68143560425597</v>
      </c>
      <c r="N21" s="4">
        <f>6.59/(B21*(0.017/N10+0.000042))</f>
        <v>478.40290381125226</v>
      </c>
      <c r="O21" s="4">
        <f>6.59/(B21*(0.017/O10+0.000042))</f>
        <v>565.66523605150212</v>
      </c>
      <c r="P21" s="8"/>
    </row>
    <row r="22" spans="1:16" x14ac:dyDescent="0.25">
      <c r="A22" s="23">
        <v>55</v>
      </c>
      <c r="B22" s="23">
        <v>100</v>
      </c>
      <c r="C22" s="20"/>
      <c r="D22" s="4"/>
      <c r="E22" s="2"/>
      <c r="F22" s="2"/>
      <c r="G22" s="2"/>
      <c r="H22" s="2"/>
      <c r="I22" s="2"/>
      <c r="J22" s="46">
        <f>6.59/(B22*(0.017/J10+0.000042))</f>
        <v>124.87818083378451</v>
      </c>
      <c r="K22" s="46">
        <f>6.59/(B22*(0.017/K10+0.000042))</f>
        <v>172.51308900523557</v>
      </c>
      <c r="L22" s="4">
        <f>6.59/(B22*(0.017/L10+0.000042))</f>
        <v>231.34403209628883</v>
      </c>
      <c r="M22" s="4">
        <f>6.59/(B22*(0.017/M10+0.000042))</f>
        <v>298.26107670319197</v>
      </c>
      <c r="N22" s="4">
        <f>6.59/(B22*(0.017/N10+0.000042))</f>
        <v>358.80217785843922</v>
      </c>
      <c r="O22" s="4">
        <f>6.59/(B22*(0.017/O10+0.000042))</f>
        <v>424.24892703862662</v>
      </c>
      <c r="P22" s="8"/>
    </row>
    <row r="23" spans="1:16" x14ac:dyDescent="0.25">
      <c r="A23" s="23">
        <v>75</v>
      </c>
      <c r="B23" s="23">
        <v>141</v>
      </c>
      <c r="C23" s="20"/>
      <c r="D23" s="4"/>
      <c r="E23" s="2"/>
      <c r="F23" s="2"/>
      <c r="G23" s="2"/>
      <c r="H23" s="2"/>
      <c r="I23" s="2"/>
      <c r="J23" s="2"/>
      <c r="K23" s="46">
        <f>6.59/(B23*(0.017/K10+0.000042))</f>
        <v>122.34970851435149</v>
      </c>
      <c r="L23" s="46">
        <f>6.59/(B23*(0.017/L10+0.000042))</f>
        <v>164.07378162857364</v>
      </c>
      <c r="M23" s="4">
        <f>6.59/(B23*(0.017/M10+0.000042))</f>
        <v>211.53267851290212</v>
      </c>
      <c r="N23" s="4">
        <f>6.59/(B23*(0.017/N10+0.000042))</f>
        <v>254.4696296868363</v>
      </c>
      <c r="O23" s="4">
        <f>6.59/(B23*(0.017/O10+0.000042))</f>
        <v>300.88576385718198</v>
      </c>
      <c r="P23" s="8"/>
    </row>
    <row r="24" spans="1:16" x14ac:dyDescent="0.25">
      <c r="A24" s="23">
        <v>100</v>
      </c>
      <c r="B24" s="23">
        <v>181</v>
      </c>
      <c r="C24" s="20"/>
      <c r="D24" s="4"/>
      <c r="E24" s="2"/>
      <c r="F24" s="2"/>
      <c r="G24" s="2"/>
      <c r="H24" s="2"/>
      <c r="I24" s="2"/>
      <c r="J24" s="2"/>
      <c r="K24" s="2"/>
      <c r="L24" s="46">
        <f>6.59/(B24*(0.017/L10+0.000042))</f>
        <v>127.81438237364023</v>
      </c>
      <c r="M24" s="46">
        <f>6.59/(B24*(0.017/M10+0.000042))</f>
        <v>164.78512525038229</v>
      </c>
      <c r="N24" s="4">
        <f>6.59/(B24*(0.017/N10+0.000042))</f>
        <v>198.23324743560178</v>
      </c>
      <c r="O24" s="4">
        <f>6.59/(B24*(0.017/O10+0.000042))</f>
        <v>234.39167239703127</v>
      </c>
      <c r="P24" s="9">
        <f>6.59/(B24*(0.017/P10+0.000042))</f>
        <v>271.92714409027138</v>
      </c>
    </row>
    <row r="25" spans="1:16" x14ac:dyDescent="0.25">
      <c r="A25" s="23">
        <v>132</v>
      </c>
      <c r="B25" s="23">
        <v>270</v>
      </c>
      <c r="C25" s="20"/>
      <c r="D25" s="4"/>
      <c r="E25" s="2"/>
      <c r="F25" s="2"/>
      <c r="G25" s="2"/>
      <c r="H25" s="2"/>
      <c r="I25" s="2"/>
      <c r="J25" s="2"/>
      <c r="K25" s="2"/>
      <c r="L25" s="2"/>
      <c r="M25" s="46">
        <f>6.59/(B25*(0.017/M10+0.000042))</f>
        <v>110.46706544562666</v>
      </c>
      <c r="N25" s="46">
        <f>6.59/(B25*(0.017/N10+0.000042))</f>
        <v>132.88969550312561</v>
      </c>
      <c r="O25" s="4">
        <f>6.59/(B25*(0.017/O10+0.000042))</f>
        <v>157.12923223652837</v>
      </c>
      <c r="P25" s="9">
        <f>6.59/(B25*(0.017/P10+0.000042))</f>
        <v>182.29190029755227</v>
      </c>
    </row>
    <row r="26" spans="1:16" x14ac:dyDescent="0.25">
      <c r="A26" s="23">
        <v>190</v>
      </c>
      <c r="B26" s="23">
        <v>390</v>
      </c>
      <c r="C26" s="20"/>
      <c r="D26" s="4"/>
      <c r="E26" s="2"/>
      <c r="F26" s="2"/>
      <c r="G26" s="2"/>
      <c r="H26" s="2"/>
      <c r="I26" s="2"/>
      <c r="J26" s="2"/>
      <c r="K26" s="2"/>
      <c r="L26" s="2"/>
      <c r="M26" s="2"/>
      <c r="N26" s="46">
        <f>6.59/(B26*(0.017/N10+0.000042))</f>
        <v>92.000558425240825</v>
      </c>
      <c r="O26" s="3">
        <f>6.59/(B26*(0.017/O10+0.000042))</f>
        <v>108.78177616375041</v>
      </c>
      <c r="P26" s="9">
        <f>6.59/(B26*(0.017/P10+0.000042))</f>
        <v>126.20208482138234</v>
      </c>
    </row>
    <row r="27" spans="1:16" ht="18.75" thickBot="1" x14ac:dyDescent="0.3">
      <c r="A27" s="24">
        <v>250</v>
      </c>
      <c r="B27" s="24">
        <v>465</v>
      </c>
      <c r="C27" s="21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1">
        <f>6.59/(B27*(0.017/O10+0.000042))</f>
        <v>91.236328395403561</v>
      </c>
      <c r="P27" s="12">
        <f>6.59/(B27*(0.017/P10+0.000042))</f>
        <v>105.84690985019165</v>
      </c>
    </row>
    <row r="28" spans="1:16" x14ac:dyDescent="0.25">
      <c r="A28" s="36" t="s">
        <v>5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8"/>
    </row>
    <row r="29" spans="1:16" ht="18.75" thickBot="1" x14ac:dyDescent="0.3">
      <c r="A29" s="39" t="s">
        <v>4</v>
      </c>
      <c r="B29" s="40"/>
      <c r="C29" s="41">
        <f>C10*2.7</f>
        <v>4.0500000000000007</v>
      </c>
      <c r="D29" s="41">
        <f t="shared" ref="D29:P29" si="0">D10*2.7</f>
        <v>6.75</v>
      </c>
      <c r="E29" s="41">
        <f t="shared" si="0"/>
        <v>10.8</v>
      </c>
      <c r="F29" s="41">
        <f t="shared" si="0"/>
        <v>16.200000000000003</v>
      </c>
      <c r="G29" s="41">
        <f t="shared" si="0"/>
        <v>27</v>
      </c>
      <c r="H29" s="41">
        <f t="shared" si="0"/>
        <v>43.2</v>
      </c>
      <c r="I29" s="41">
        <f t="shared" si="0"/>
        <v>67.5</v>
      </c>
      <c r="J29" s="41">
        <f t="shared" si="0"/>
        <v>94.5</v>
      </c>
      <c r="K29" s="41">
        <f t="shared" si="0"/>
        <v>135</v>
      </c>
      <c r="L29" s="41">
        <f t="shared" si="0"/>
        <v>189</v>
      </c>
      <c r="M29" s="41">
        <f t="shared" si="0"/>
        <v>256.5</v>
      </c>
      <c r="N29" s="41">
        <f t="shared" si="0"/>
        <v>324</v>
      </c>
      <c r="O29" s="41">
        <f t="shared" si="0"/>
        <v>405</v>
      </c>
      <c r="P29" s="42">
        <f t="shared" si="0"/>
        <v>499.50000000000006</v>
      </c>
    </row>
    <row r="30" spans="1:16" x14ac:dyDescent="0.25">
      <c r="A30" s="36" t="s">
        <v>11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8"/>
    </row>
    <row r="31" spans="1:16" ht="18.75" thickBot="1" x14ac:dyDescent="0.3">
      <c r="A31" s="39" t="s">
        <v>4</v>
      </c>
      <c r="B31" s="40"/>
      <c r="C31" s="41">
        <v>16</v>
      </c>
      <c r="D31" s="41">
        <v>22</v>
      </c>
      <c r="E31" s="41">
        <v>30</v>
      </c>
      <c r="F31" s="41">
        <v>40</v>
      </c>
      <c r="G31" s="41">
        <v>60</v>
      </c>
      <c r="H31" s="41">
        <v>80</v>
      </c>
      <c r="I31" s="41">
        <v>100</v>
      </c>
      <c r="J31" s="41">
        <v>130</v>
      </c>
      <c r="K31" s="41">
        <v>160</v>
      </c>
      <c r="L31" s="41">
        <v>200</v>
      </c>
      <c r="M31" s="41">
        <v>265</v>
      </c>
      <c r="N31" s="41">
        <v>330</v>
      </c>
      <c r="O31" s="41">
        <v>415</v>
      </c>
      <c r="P31" s="42">
        <v>510</v>
      </c>
    </row>
    <row r="32" spans="1:16" x14ac:dyDescent="0.25">
      <c r="I32" s="25"/>
    </row>
  </sheetData>
  <phoneticPr fontId="0" type="noConversion"/>
  <pageMargins left="1.06" right="0.74" top="0.73" bottom="1" header="0.19" footer="0.5"/>
  <pageSetup paperSize="9" orientation="landscape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workbookViewId="0">
      <selection activeCell="R7" sqref="R7"/>
    </sheetView>
  </sheetViews>
  <sheetFormatPr defaultRowHeight="12.75" x14ac:dyDescent="0.2"/>
  <cols>
    <col min="1" max="1" width="10.28515625" customWidth="1"/>
    <col min="4" max="4" width="10.7109375" bestFit="1" customWidth="1"/>
  </cols>
  <sheetData>
    <row r="1" spans="1:17" ht="18" x14ac:dyDescent="0.25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18" x14ac:dyDescent="0.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ht="18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7" ht="18" x14ac:dyDescent="0.25">
      <c r="A4" s="1" t="s">
        <v>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7" ht="18.75" x14ac:dyDescent="0.3">
      <c r="A5" s="47" t="s">
        <v>14</v>
      </c>
      <c r="B5" s="47"/>
      <c r="C5" s="47"/>
      <c r="D5" s="47"/>
      <c r="E5" s="47"/>
      <c r="F5" s="47"/>
      <c r="G5" s="47"/>
      <c r="H5" s="47" t="s">
        <v>12</v>
      </c>
      <c r="I5" s="47"/>
      <c r="J5" s="47" t="s">
        <v>13</v>
      </c>
      <c r="K5" s="47"/>
      <c r="L5" s="47"/>
      <c r="M5" s="47"/>
      <c r="N5" s="47"/>
      <c r="O5" s="47"/>
      <c r="P5" s="47"/>
    </row>
    <row r="6" spans="1:17" ht="18" x14ac:dyDescent="0.25">
      <c r="A6" s="47" t="s">
        <v>23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7" ht="18" x14ac:dyDescent="0.25">
      <c r="A7" s="47" t="s">
        <v>21</v>
      </c>
      <c r="B7" s="47"/>
      <c r="C7" s="47"/>
      <c r="D7" s="47"/>
      <c r="E7" s="47"/>
      <c r="F7" s="47"/>
      <c r="G7" s="47"/>
      <c r="H7" s="47" t="s">
        <v>15</v>
      </c>
      <c r="I7" s="47"/>
      <c r="J7" s="47"/>
      <c r="K7" s="47" t="s">
        <v>16</v>
      </c>
      <c r="L7" s="47"/>
      <c r="M7" s="47"/>
      <c r="N7" s="47"/>
      <c r="O7" s="47"/>
      <c r="P7" s="47"/>
    </row>
    <row r="8" spans="1:17" ht="18" x14ac:dyDescent="0.25">
      <c r="A8" s="47" t="s">
        <v>20</v>
      </c>
      <c r="B8" s="1"/>
      <c r="C8" s="1"/>
      <c r="D8" s="1"/>
      <c r="E8" s="1"/>
      <c r="G8" s="1"/>
      <c r="H8" s="1"/>
      <c r="I8" s="1"/>
      <c r="J8" s="1" t="s">
        <v>3</v>
      </c>
      <c r="L8" s="1"/>
      <c r="M8" s="1"/>
      <c r="N8" s="1"/>
      <c r="O8" s="1"/>
      <c r="P8" s="1"/>
    </row>
    <row r="9" spans="1:17" ht="18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8.75" thickBot="1" x14ac:dyDescent="0.3">
      <c r="A10" s="5"/>
      <c r="B10" s="6"/>
      <c r="C10" s="48" t="s">
        <v>22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  <c r="Q10" s="1"/>
    </row>
    <row r="11" spans="1:17" ht="18.75" thickBot="1" x14ac:dyDescent="0.3">
      <c r="A11" s="30" t="s">
        <v>1</v>
      </c>
      <c r="B11" s="16" t="s">
        <v>2</v>
      </c>
      <c r="C11" s="16">
        <v>1.5</v>
      </c>
      <c r="D11" s="16">
        <v>2.5</v>
      </c>
      <c r="E11" s="16">
        <v>4</v>
      </c>
      <c r="F11" s="16">
        <v>6</v>
      </c>
      <c r="G11" s="16">
        <v>10</v>
      </c>
      <c r="H11" s="16">
        <v>16</v>
      </c>
      <c r="I11" s="16">
        <v>25</v>
      </c>
      <c r="J11" s="16">
        <v>35</v>
      </c>
      <c r="K11" s="16">
        <v>50</v>
      </c>
      <c r="L11" s="16">
        <v>70</v>
      </c>
      <c r="M11" s="16">
        <v>95</v>
      </c>
      <c r="N11" s="16">
        <v>120</v>
      </c>
      <c r="O11" s="16">
        <v>150</v>
      </c>
      <c r="P11" s="17">
        <v>185</v>
      </c>
      <c r="Q11" s="1"/>
    </row>
    <row r="12" spans="1:17" ht="18" x14ac:dyDescent="0.25">
      <c r="A12" s="22">
        <v>0.6</v>
      </c>
      <c r="B12" s="22">
        <v>1.4</v>
      </c>
      <c r="C12" s="26">
        <f>11.56/(B12*(0.017/$C$11+0.000042))</f>
        <v>725.8813975100677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4"/>
      <c r="Q12" s="1"/>
    </row>
    <row r="13" spans="1:17" ht="18" x14ac:dyDescent="0.25">
      <c r="A13" s="23">
        <v>1.1000000000000001</v>
      </c>
      <c r="B13" s="23">
        <v>2.5</v>
      </c>
      <c r="C13" s="18">
        <f>11.56/(B13*(0.017/$C$11+0.000042))</f>
        <v>406.49358260563793</v>
      </c>
      <c r="D13" s="26">
        <f>11.56/(B13*(0.017/$D$11+0.000042))</f>
        <v>675.82578193510665</v>
      </c>
      <c r="E13" s="4"/>
      <c r="F13" s="2"/>
      <c r="G13" s="2"/>
      <c r="H13" s="2"/>
      <c r="I13" s="2"/>
      <c r="J13" s="2"/>
      <c r="K13" s="2"/>
      <c r="L13" s="2"/>
      <c r="M13" s="2"/>
      <c r="N13" s="2"/>
      <c r="O13" s="2"/>
      <c r="P13" s="8"/>
      <c r="Q13" s="1"/>
    </row>
    <row r="14" spans="1:17" ht="18" x14ac:dyDescent="0.25">
      <c r="A14" s="23">
        <v>2.2000000000000002</v>
      </c>
      <c r="B14" s="23">
        <v>4.5</v>
      </c>
      <c r="C14" s="18">
        <f>11.56/(B14*(0.017/$C$11+0.000042))</f>
        <v>225.82976811424328</v>
      </c>
      <c r="D14" s="18">
        <f>11.56/(B14*(0.017/$D$11+0.000042))</f>
        <v>375.45876774172592</v>
      </c>
      <c r="E14" s="26">
        <f>11.56/(B14*(0.017/$E$11+0.000042))</f>
        <v>598.52956404680526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8"/>
      <c r="Q14" s="1"/>
    </row>
    <row r="15" spans="1:17" ht="18" x14ac:dyDescent="0.25">
      <c r="A15" s="23">
        <v>5.5</v>
      </c>
      <c r="B15" s="23">
        <v>11</v>
      </c>
      <c r="C15" s="19"/>
      <c r="D15" s="18">
        <f>11.56/(B15*(0.017/$D$11+0.000042))</f>
        <v>153.59676862161515</v>
      </c>
      <c r="E15" s="18">
        <f>11.56/(B15*(0.017/$E$11+0.000042))</f>
        <v>244.85300347369312</v>
      </c>
      <c r="F15" s="26">
        <f>11.56/(B15*(0.017/$F$11+0.000042))</f>
        <v>365.49122104420042</v>
      </c>
      <c r="G15" s="26">
        <f>11.56/(B15*(0.017/$G$11+0.000042))</f>
        <v>603.27731969523006</v>
      </c>
      <c r="H15" s="26">
        <f>11.56/(B15*(0.017/$H$11+0.000042))</f>
        <v>951.47948475245892</v>
      </c>
      <c r="I15" s="26">
        <f>11.56/(B15*(0.017/$I$11+0.000042))</f>
        <v>1455.5527574918156</v>
      </c>
      <c r="J15" s="26">
        <f>11.56/(B15*(0.017/$J$11+0.000042))</f>
        <v>1991.4357434660626</v>
      </c>
      <c r="K15" s="26">
        <f>11.56/(B15*(0.017/$K$11+0.000042))</f>
        <v>2751.0709186101858</v>
      </c>
      <c r="L15" s="4"/>
      <c r="M15" s="4"/>
      <c r="N15" s="4"/>
      <c r="O15" s="2"/>
      <c r="P15" s="8"/>
      <c r="Q15" s="1"/>
    </row>
    <row r="16" spans="1:17" ht="18" x14ac:dyDescent="0.25">
      <c r="A16" s="23">
        <v>7.5</v>
      </c>
      <c r="B16" s="23">
        <v>14</v>
      </c>
      <c r="C16" s="20"/>
      <c r="D16" s="27">
        <f>11.56/(B16*(0.017/$D$11+0.000042))</f>
        <v>120.68317534555476</v>
      </c>
      <c r="E16" s="18">
        <f>11.56/(B16*(0.017/$E$11+0.000042))</f>
        <v>192.38450272933031</v>
      </c>
      <c r="F16" s="18">
        <f>11.56/(B16*(0.017/$F$11+0.000042))</f>
        <v>287.17167367758606</v>
      </c>
      <c r="G16" s="26">
        <f t="shared" ref="G16:G21" si="0">11.56/(B16*(0.017/$G$11+0.000042))</f>
        <v>474.00360833196657</v>
      </c>
      <c r="H16" s="26">
        <f t="shared" ref="H16:H22" si="1">11.56/(B16*(0.017/$H$11+0.000042))</f>
        <v>747.59102373407484</v>
      </c>
      <c r="I16" s="26">
        <f t="shared" ref="I16:I22" si="2">11.56/(B16*(0.017/$I$11+0.000042))</f>
        <v>1143.6485951721409</v>
      </c>
      <c r="J16" s="26">
        <f t="shared" ref="J16:J23" si="3">11.56/(B16*(0.017/$J$11+0.000042))</f>
        <v>1564.6995127233351</v>
      </c>
      <c r="K16" s="26">
        <f t="shared" ref="K16:K24" si="4">11.56/(B16*(0.017/$K$11+0.000042))</f>
        <v>2161.5557217651458</v>
      </c>
      <c r="L16" s="26">
        <f t="shared" ref="L16:L25" si="5">11.56/(B16*(0.017/$L$11+0.000042))</f>
        <v>2898.6960882647945</v>
      </c>
      <c r="M16" s="2"/>
      <c r="N16" s="2"/>
      <c r="O16" s="2"/>
      <c r="P16" s="8"/>
      <c r="Q16" s="1"/>
    </row>
    <row r="17" spans="1:17" ht="18" x14ac:dyDescent="0.25">
      <c r="A17" s="23">
        <v>10</v>
      </c>
      <c r="B17" s="23">
        <v>19</v>
      </c>
      <c r="C17" s="20"/>
      <c r="D17" s="28">
        <f>11.56/(B17*(0.017/$D$11+0.000042))</f>
        <v>88.924444991461414</v>
      </c>
      <c r="E17" s="26">
        <f>11.56/(B17*(0.017/$E$11+0.000042))</f>
        <v>141.75700201108549</v>
      </c>
      <c r="F17" s="18">
        <f>11.56/(B17*(0.017/$F$11+0.000042))</f>
        <v>211.60018060453706</v>
      </c>
      <c r="G17" s="18">
        <f t="shared" si="0"/>
        <v>349.26581666565954</v>
      </c>
      <c r="H17" s="26">
        <f t="shared" si="1"/>
        <v>550.85654380405515</v>
      </c>
      <c r="I17" s="26">
        <f t="shared" si="2"/>
        <v>842.68843854789327</v>
      </c>
      <c r="J17" s="26">
        <f t="shared" si="3"/>
        <v>1152.9364830592995</v>
      </c>
      <c r="K17" s="26">
        <f t="shared" si="4"/>
        <v>1592.7252686690547</v>
      </c>
      <c r="L17" s="26">
        <f t="shared" si="5"/>
        <v>2135.8813281951116</v>
      </c>
      <c r="M17" s="26">
        <f>11.56/(B17*(0.017/$M$11+0.000042))</f>
        <v>2753.692234397332</v>
      </c>
      <c r="N17" s="2"/>
      <c r="O17" s="2"/>
      <c r="P17" s="8"/>
      <c r="Q17" s="1"/>
    </row>
    <row r="18" spans="1:17" ht="18" x14ac:dyDescent="0.25">
      <c r="A18" s="23">
        <v>13</v>
      </c>
      <c r="B18" s="23">
        <v>24</v>
      </c>
      <c r="C18" s="20"/>
      <c r="D18" s="4"/>
      <c r="E18" s="26">
        <f>11.56/(B18*(0.017/$E$11+0.000042))</f>
        <v>112.224293258776</v>
      </c>
      <c r="F18" s="26">
        <f>11.56/(B18*(0.017/$F$11+0.000042))</f>
        <v>167.51680964525852</v>
      </c>
      <c r="G18" s="18">
        <f t="shared" si="0"/>
        <v>276.50210486031386</v>
      </c>
      <c r="H18" s="29">
        <f t="shared" si="1"/>
        <v>436.09476384487704</v>
      </c>
      <c r="I18" s="26">
        <f t="shared" si="2"/>
        <v>667.1283471837487</v>
      </c>
      <c r="J18" s="26">
        <f t="shared" si="3"/>
        <v>912.74138242194556</v>
      </c>
      <c r="K18" s="26">
        <f t="shared" si="4"/>
        <v>1260.9075043630016</v>
      </c>
      <c r="L18" s="26">
        <f t="shared" si="5"/>
        <v>1690.9060514877965</v>
      </c>
      <c r="M18" s="26">
        <f t="shared" ref="M18:M26" si="6">11.56/(B18*(0.017/$M$11+0.000042))</f>
        <v>2180.0063522312216</v>
      </c>
      <c r="N18" s="26">
        <f>11.56/(B18*(0.017/$N$11+0.000042))</f>
        <v>2622.5045372050813</v>
      </c>
      <c r="O18" s="2"/>
      <c r="P18" s="8"/>
      <c r="Q18" s="1"/>
    </row>
    <row r="19" spans="1:17" ht="18" x14ac:dyDescent="0.25">
      <c r="A19" s="23">
        <v>17</v>
      </c>
      <c r="B19" s="23">
        <v>32</v>
      </c>
      <c r="C19" s="20"/>
      <c r="D19" s="4"/>
      <c r="E19" s="2"/>
      <c r="F19" s="26">
        <f>11.56/(B19*(0.017/$F$11+0.000042))</f>
        <v>125.6376072339439</v>
      </c>
      <c r="G19" s="29">
        <f t="shared" si="0"/>
        <v>207.37657864523536</v>
      </c>
      <c r="H19" s="29">
        <f t="shared" si="1"/>
        <v>327.07107288365779</v>
      </c>
      <c r="I19" s="29">
        <f t="shared" si="2"/>
        <v>500.34626038781158</v>
      </c>
      <c r="J19" s="26">
        <f t="shared" si="3"/>
        <v>684.55603681645914</v>
      </c>
      <c r="K19" s="26">
        <f t="shared" si="4"/>
        <v>945.68062827225128</v>
      </c>
      <c r="L19" s="26">
        <f t="shared" si="5"/>
        <v>1268.1795386158474</v>
      </c>
      <c r="M19" s="26">
        <f t="shared" si="6"/>
        <v>1635.0047641734161</v>
      </c>
      <c r="N19" s="26">
        <f t="shared" ref="N19:N27" si="7">11.56/(B19*(0.017/$N$11+0.000042))</f>
        <v>1966.8784029038113</v>
      </c>
      <c r="O19" s="26">
        <f>11.56/(B19*(0.017/$O$11+0.000042))</f>
        <v>2325.6437768240344</v>
      </c>
      <c r="P19" s="8"/>
      <c r="Q19" s="1"/>
    </row>
    <row r="20" spans="1:17" ht="18" x14ac:dyDescent="0.25">
      <c r="A20" s="23">
        <v>22</v>
      </c>
      <c r="B20" s="23">
        <v>42</v>
      </c>
      <c r="C20" s="20"/>
      <c r="D20" s="4"/>
      <c r="E20" s="2"/>
      <c r="F20" s="2"/>
      <c r="G20" s="26">
        <f t="shared" si="0"/>
        <v>158.00120277732216</v>
      </c>
      <c r="H20" s="26">
        <f t="shared" si="1"/>
        <v>249.1970079113583</v>
      </c>
      <c r="I20" s="29">
        <f t="shared" si="2"/>
        <v>381.2161983907136</v>
      </c>
      <c r="J20" s="26">
        <f t="shared" si="3"/>
        <v>521.56650424111172</v>
      </c>
      <c r="K20" s="26">
        <f t="shared" si="4"/>
        <v>720.5185739217153</v>
      </c>
      <c r="L20" s="26">
        <f t="shared" si="5"/>
        <v>966.23202942159799</v>
      </c>
      <c r="M20" s="26">
        <f t="shared" si="6"/>
        <v>1245.717915560698</v>
      </c>
      <c r="N20" s="26">
        <f t="shared" si="7"/>
        <v>1498.5740212600467</v>
      </c>
      <c r="O20" s="26">
        <f t="shared" ref="O20:O28" si="8">11.56/(B20*(0.017/$O$11+0.000042))</f>
        <v>1771.919068056407</v>
      </c>
      <c r="P20" s="8"/>
      <c r="Q20" s="1"/>
    </row>
    <row r="21" spans="1:17" ht="18" x14ac:dyDescent="0.25">
      <c r="A21" s="23">
        <v>30</v>
      </c>
      <c r="B21" s="23">
        <v>56</v>
      </c>
      <c r="C21" s="20"/>
      <c r="D21" s="4"/>
      <c r="E21" s="2"/>
      <c r="F21" s="2"/>
      <c r="G21" s="26">
        <f t="shared" si="0"/>
        <v>118.50090208299164</v>
      </c>
      <c r="H21" s="26">
        <f t="shared" si="1"/>
        <v>186.89775593351871</v>
      </c>
      <c r="I21" s="26">
        <f t="shared" si="2"/>
        <v>285.91214879303521</v>
      </c>
      <c r="J21" s="29">
        <f t="shared" si="3"/>
        <v>391.17487818083379</v>
      </c>
      <c r="K21" s="26">
        <f t="shared" si="4"/>
        <v>540.38893044128645</v>
      </c>
      <c r="L21" s="26">
        <f t="shared" si="5"/>
        <v>724.67402206619863</v>
      </c>
      <c r="M21" s="26">
        <f t="shared" si="6"/>
        <v>934.28843667052342</v>
      </c>
      <c r="N21" s="26">
        <f t="shared" si="7"/>
        <v>1123.930515945035</v>
      </c>
      <c r="O21" s="26">
        <f t="shared" si="8"/>
        <v>1328.9393010423053</v>
      </c>
      <c r="P21" s="8"/>
      <c r="Q21" s="1"/>
    </row>
    <row r="22" spans="1:17" ht="18" x14ac:dyDescent="0.25">
      <c r="A22" s="23">
        <v>40</v>
      </c>
      <c r="B22" s="23">
        <v>75</v>
      </c>
      <c r="C22" s="20"/>
      <c r="D22" s="4"/>
      <c r="E22" s="2"/>
      <c r="F22" s="2"/>
      <c r="G22" s="2"/>
      <c r="H22" s="26">
        <f t="shared" si="1"/>
        <v>139.55032443036066</v>
      </c>
      <c r="I22" s="26">
        <f t="shared" si="2"/>
        <v>213.48107109879962</v>
      </c>
      <c r="J22" s="29">
        <f t="shared" si="3"/>
        <v>292.07724237502254</v>
      </c>
      <c r="K22" s="26">
        <f t="shared" si="4"/>
        <v>403.49040139616056</v>
      </c>
      <c r="L22" s="26">
        <f t="shared" si="5"/>
        <v>541.08993647609486</v>
      </c>
      <c r="M22" s="26">
        <f t="shared" si="6"/>
        <v>697.60203271399075</v>
      </c>
      <c r="N22" s="26">
        <f t="shared" si="7"/>
        <v>839.20145190562607</v>
      </c>
      <c r="O22" s="26">
        <f t="shared" si="8"/>
        <v>992.27467811158795</v>
      </c>
      <c r="P22" s="8"/>
      <c r="Q22" s="1"/>
    </row>
    <row r="23" spans="1:17" ht="18" x14ac:dyDescent="0.25">
      <c r="A23" s="23">
        <v>55</v>
      </c>
      <c r="B23" s="23">
        <v>100</v>
      </c>
      <c r="C23" s="20"/>
      <c r="D23" s="4"/>
      <c r="E23" s="2"/>
      <c r="F23" s="2"/>
      <c r="G23" s="2"/>
      <c r="H23" s="2"/>
      <c r="I23" s="2"/>
      <c r="J23" s="29">
        <f t="shared" si="3"/>
        <v>219.05793178126692</v>
      </c>
      <c r="K23" s="29">
        <f t="shared" si="4"/>
        <v>302.61780104712039</v>
      </c>
      <c r="L23" s="26">
        <f t="shared" si="5"/>
        <v>405.81745235707115</v>
      </c>
      <c r="M23" s="26">
        <f t="shared" si="6"/>
        <v>523.20152453549304</v>
      </c>
      <c r="N23" s="26">
        <f t="shared" si="7"/>
        <v>629.40108892921967</v>
      </c>
      <c r="O23" s="26">
        <f t="shared" si="8"/>
        <v>744.20600858369107</v>
      </c>
      <c r="P23" s="8"/>
      <c r="Q23" s="1"/>
    </row>
    <row r="24" spans="1:17" ht="18" x14ac:dyDescent="0.25">
      <c r="A24" s="23">
        <v>75</v>
      </c>
      <c r="B24" s="23">
        <v>141</v>
      </c>
      <c r="C24" s="20"/>
      <c r="D24" s="4"/>
      <c r="E24" s="2"/>
      <c r="F24" s="2"/>
      <c r="G24" s="2"/>
      <c r="H24" s="2"/>
      <c r="I24" s="2"/>
      <c r="J24" s="2"/>
      <c r="K24" s="29">
        <f t="shared" si="4"/>
        <v>214.62255393412798</v>
      </c>
      <c r="L24" s="29">
        <f t="shared" si="5"/>
        <v>287.8137959979228</v>
      </c>
      <c r="M24" s="26">
        <f t="shared" si="6"/>
        <v>371.06491101808024</v>
      </c>
      <c r="N24" s="26">
        <f t="shared" si="7"/>
        <v>446.38375101363096</v>
      </c>
      <c r="O24" s="26">
        <f t="shared" si="8"/>
        <v>527.80567984658933</v>
      </c>
      <c r="P24" s="26">
        <f>11.56/(B24*(0.017/$P$11+0.000042))</f>
        <v>612.32845726785717</v>
      </c>
      <c r="Q24" s="1"/>
    </row>
    <row r="25" spans="1:17" ht="18" x14ac:dyDescent="0.25">
      <c r="A25" s="23">
        <v>100</v>
      </c>
      <c r="B25" s="23">
        <v>181</v>
      </c>
      <c r="C25" s="20"/>
      <c r="D25" s="4"/>
      <c r="E25" s="2"/>
      <c r="F25" s="2"/>
      <c r="G25" s="2"/>
      <c r="H25" s="2"/>
      <c r="I25" s="2"/>
      <c r="J25" s="2"/>
      <c r="K25" s="2"/>
      <c r="L25" s="29">
        <f t="shared" si="5"/>
        <v>224.20853721385146</v>
      </c>
      <c r="M25" s="29">
        <f t="shared" si="6"/>
        <v>289.06161576546577</v>
      </c>
      <c r="N25" s="29">
        <f t="shared" si="7"/>
        <v>347.73540824818764</v>
      </c>
      <c r="O25" s="26">
        <f t="shared" si="8"/>
        <v>411.16354065397297</v>
      </c>
      <c r="P25" s="26">
        <f>11.56/(B25*(0.017/$P$11+0.000042))</f>
        <v>477.00725124181139</v>
      </c>
      <c r="Q25" s="1"/>
    </row>
    <row r="26" spans="1:17" ht="18" x14ac:dyDescent="0.25">
      <c r="A26" s="23">
        <v>132</v>
      </c>
      <c r="B26" s="23">
        <v>270</v>
      </c>
      <c r="C26" s="20"/>
      <c r="D26" s="4"/>
      <c r="E26" s="2"/>
      <c r="F26" s="2"/>
      <c r="G26" s="2"/>
      <c r="H26" s="2"/>
      <c r="I26" s="2"/>
      <c r="J26" s="2"/>
      <c r="K26" s="2"/>
      <c r="L26" s="2"/>
      <c r="M26" s="29">
        <f t="shared" si="6"/>
        <v>193.778342420553</v>
      </c>
      <c r="N26" s="29">
        <f t="shared" si="7"/>
        <v>233.11151441822949</v>
      </c>
      <c r="O26" s="29">
        <f t="shared" si="8"/>
        <v>275.63185503099669</v>
      </c>
      <c r="P26" s="26">
        <f>11.56/(B26*(0.017/$P$11+0.000042))</f>
        <v>319.77152768432541</v>
      </c>
      <c r="Q26" s="1"/>
    </row>
    <row r="27" spans="1:17" ht="18" x14ac:dyDescent="0.25">
      <c r="A27" s="23">
        <v>190</v>
      </c>
      <c r="B27" s="23">
        <v>390</v>
      </c>
      <c r="C27" s="20"/>
      <c r="D27" s="4"/>
      <c r="E27" s="2"/>
      <c r="F27" s="2"/>
      <c r="G27" s="2"/>
      <c r="H27" s="2"/>
      <c r="I27" s="2"/>
      <c r="J27" s="2"/>
      <c r="K27" s="2"/>
      <c r="L27" s="2"/>
      <c r="M27" s="2"/>
      <c r="N27" s="29">
        <f t="shared" si="7"/>
        <v>161.38489459723581</v>
      </c>
      <c r="O27" s="29">
        <f t="shared" si="8"/>
        <v>190.82205348299769</v>
      </c>
      <c r="P27" s="29">
        <f>11.56/(B27*(0.017/$P$11+0.000042))</f>
        <v>221.38028839684065</v>
      </c>
      <c r="Q27" s="1"/>
    </row>
    <row r="28" spans="1:17" ht="18.75" thickBot="1" x14ac:dyDescent="0.3">
      <c r="A28" s="31">
        <v>250</v>
      </c>
      <c r="B28" s="31">
        <v>465</v>
      </c>
      <c r="C28" s="32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5">
        <f t="shared" si="8"/>
        <v>160.04430292122387</v>
      </c>
      <c r="P28" s="43">
        <f>11.56/(B28*(0.017/$P$11+0.000042))</f>
        <v>185.67379026831799</v>
      </c>
      <c r="Q28" s="1"/>
    </row>
    <row r="29" spans="1:17" x14ac:dyDescent="0.2">
      <c r="A29" s="36" t="s">
        <v>5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8"/>
    </row>
    <row r="30" spans="1:17" ht="13.5" thickBot="1" x14ac:dyDescent="0.25">
      <c r="A30" s="39" t="s">
        <v>4</v>
      </c>
      <c r="B30" s="40"/>
      <c r="C30" s="41">
        <f>C11*2.7</f>
        <v>4.0500000000000007</v>
      </c>
      <c r="D30" s="41">
        <f t="shared" ref="D30:P30" si="9">D11*2.7</f>
        <v>6.75</v>
      </c>
      <c r="E30" s="41">
        <f t="shared" si="9"/>
        <v>10.8</v>
      </c>
      <c r="F30" s="41">
        <f t="shared" si="9"/>
        <v>16.200000000000003</v>
      </c>
      <c r="G30" s="41">
        <f t="shared" si="9"/>
        <v>27</v>
      </c>
      <c r="H30" s="41">
        <f t="shared" si="9"/>
        <v>43.2</v>
      </c>
      <c r="I30" s="41">
        <f t="shared" si="9"/>
        <v>67.5</v>
      </c>
      <c r="J30" s="41">
        <f t="shared" si="9"/>
        <v>94.5</v>
      </c>
      <c r="K30" s="41">
        <f t="shared" si="9"/>
        <v>135</v>
      </c>
      <c r="L30" s="41">
        <f t="shared" si="9"/>
        <v>189</v>
      </c>
      <c r="M30" s="41">
        <f t="shared" si="9"/>
        <v>256.5</v>
      </c>
      <c r="N30" s="41">
        <f t="shared" si="9"/>
        <v>324</v>
      </c>
      <c r="O30" s="41">
        <f t="shared" si="9"/>
        <v>405</v>
      </c>
      <c r="P30" s="42">
        <f t="shared" si="9"/>
        <v>499.50000000000006</v>
      </c>
    </row>
    <row r="31" spans="1:17" x14ac:dyDescent="0.2">
      <c r="A31" s="36" t="s">
        <v>11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8"/>
    </row>
    <row r="32" spans="1:17" ht="13.5" thickBot="1" x14ac:dyDescent="0.25">
      <c r="A32" s="39" t="s">
        <v>4</v>
      </c>
      <c r="B32" s="40"/>
      <c r="C32" s="41">
        <v>16</v>
      </c>
      <c r="D32" s="41">
        <v>22</v>
      </c>
      <c r="E32" s="41">
        <v>30</v>
      </c>
      <c r="F32" s="41">
        <v>40</v>
      </c>
      <c r="G32" s="41">
        <v>60</v>
      </c>
      <c r="H32" s="41">
        <v>80</v>
      </c>
      <c r="I32" s="41">
        <v>100</v>
      </c>
      <c r="J32" s="41">
        <v>130</v>
      </c>
      <c r="K32" s="41">
        <v>160</v>
      </c>
      <c r="L32" s="41">
        <v>200</v>
      </c>
      <c r="M32" s="41">
        <v>265</v>
      </c>
      <c r="N32" s="41">
        <v>330</v>
      </c>
      <c r="O32" s="41">
        <v>415</v>
      </c>
      <c r="P32" s="42">
        <v>510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3%</vt:lpstr>
      <vt:lpstr>5%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Rumen Yordanov</dc:creator>
  <cp:lastModifiedBy>Rumen Yordanov</cp:lastModifiedBy>
  <cp:lastPrinted>2009-08-27T13:37:24Z</cp:lastPrinted>
  <dcterms:created xsi:type="dcterms:W3CDTF">2009-08-26T10:08:57Z</dcterms:created>
  <dcterms:modified xsi:type="dcterms:W3CDTF">2026-04-30T08:17:28Z</dcterms:modified>
</cp:coreProperties>
</file>