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ump\Methods\"/>
    </mc:Choice>
  </mc:AlternateContent>
  <bookViews>
    <workbookView xWindow="15" yWindow="0" windowWidth="11250" windowHeight="9120"/>
  </bookViews>
  <sheets>
    <sheet name="Q_H" sheetId="1" r:id="rId1"/>
  </sheets>
  <definedNames>
    <definedName name="_xlnm.Print_Area" localSheetId="0">Q_H!$A$1:$M$36</definedName>
  </definedNames>
  <calcPr calcId="162913"/>
</workbook>
</file>

<file path=xl/calcChain.xml><?xml version="1.0" encoding="utf-8"?>
<calcChain xmlns="http://schemas.openxmlformats.org/spreadsheetml/2006/main">
  <c r="A8" i="1" l="1"/>
  <c r="B8" i="1"/>
  <c r="B12" i="1"/>
  <c r="B11" i="1"/>
  <c r="A12" i="1"/>
  <c r="A13" i="1" s="1"/>
  <c r="A14" i="1" s="1"/>
  <c r="A15" i="1" s="1"/>
  <c r="A16" i="1" s="1"/>
  <c r="B16" i="1" l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B14" i="1"/>
  <c r="B19" i="1"/>
  <c r="B15" i="1"/>
  <c r="B18" i="1"/>
  <c r="B13" i="1"/>
  <c r="B17" i="1"/>
  <c r="B20" i="1"/>
  <c r="B23" i="1" l="1"/>
  <c r="B35" i="1"/>
  <c r="A36" i="1"/>
  <c r="B36" i="1" s="1"/>
  <c r="B33" i="1"/>
  <c r="B24" i="1"/>
  <c r="B28" i="1"/>
  <c r="B32" i="1"/>
  <c r="B22" i="1"/>
  <c r="B27" i="1"/>
  <c r="B26" i="1"/>
  <c r="B21" i="1"/>
  <c r="B30" i="1"/>
  <c r="B25" i="1"/>
  <c r="B34" i="1"/>
  <c r="B29" i="1"/>
  <c r="B31" i="1"/>
</calcChain>
</file>

<file path=xl/sharedStrings.xml><?xml version="1.0" encoding="utf-8"?>
<sst xmlns="http://schemas.openxmlformats.org/spreadsheetml/2006/main" count="12" uniqueCount="10">
  <si>
    <t xml:space="preserve">Въведете данните от две замервания на налягането на напорния водопровод при различни дебити. </t>
  </si>
  <si>
    <t>Условия</t>
  </si>
  <si>
    <t>Q</t>
  </si>
  <si>
    <t>H</t>
  </si>
  <si>
    <t>Уравнение на кривата</t>
  </si>
  <si>
    <t>H(Q) = Hстатично + (K x Q^2)</t>
  </si>
  <si>
    <t>Максимален дебит</t>
  </si>
  <si>
    <t>където H(Q) е общия напор, Hстатично е статичното налягане, Q е дебита, а K коефициента на загубите</t>
  </si>
  <si>
    <t>K</t>
  </si>
  <si>
    <t>Нстатично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</si>
</sst>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4" x14ac:knownFonts="1">
    <font>
      <sz val="8"/>
      <name val="Arial"/>
      <charset val="204"/>
    </font>
    <font>
      <b/>
      <sz val="8"/>
      <name val="Arial"/>
      <charset val="204"/>
    </font>
    <font>
      <i/>
      <sz val="8"/>
      <color indexed="12"/>
      <name val="Arial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hidden="1"/>
    </xf>
    <xf numFmtId="176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0" fontId="3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1" fillId="2" borderId="0" xfId="0" applyNumberFormat="1" applyFont="1" applyFill="1" applyBorder="1" applyAlignment="1" applyProtection="1">
      <alignment horizontal="center"/>
      <protection locked="0" hidden="1"/>
    </xf>
    <xf numFmtId="0" fontId="1" fillId="2" borderId="7" xfId="0" applyFont="1" applyFill="1" applyBorder="1" applyAlignment="1" applyProtection="1">
      <alignment horizontal="center"/>
      <protection locked="0" hidden="1"/>
    </xf>
    <xf numFmtId="0" fontId="1" fillId="2" borderId="0" xfId="0" applyFont="1" applyFill="1" applyBorder="1" applyAlignment="1" applyProtection="1">
      <alignment horizontal="center"/>
      <protection locked="0" hidden="1"/>
    </xf>
    <xf numFmtId="0" fontId="1" fillId="2" borderId="8" xfId="0" applyFont="1" applyFill="1" applyBorder="1" applyAlignment="1" applyProtection="1">
      <alignment horizontal="center"/>
      <protection locked="0" hidden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Q-H характеристика на водопровод</a:t>
            </a:r>
          </a:p>
        </c:rich>
      </c:tx>
      <c:layout>
        <c:manualLayout>
          <c:xMode val="edge"/>
          <c:yMode val="edge"/>
          <c:x val="0.32405891980360063"/>
          <c:y val="3.09734513274336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8625204582651"/>
          <c:y val="0.14823008849557523"/>
          <c:w val="0.82651391162029464"/>
          <c:h val="0.69911504424778759"/>
        </c:manualLayout>
      </c:layout>
      <c:scatterChart>
        <c:scatterStyle val="lineMarker"/>
        <c:varyColors val="0"/>
        <c:ser>
          <c:idx val="0"/>
          <c:order val="0"/>
          <c:tx>
            <c:strRef>
              <c:f>Q_H!$B$10</c:f>
              <c:strCache>
                <c:ptCount val="1"/>
                <c:pt idx="0">
                  <c:v>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Q_H!$A$11:$A$36</c:f>
              <c:numCache>
                <c:formatCode>General</c:formatCode>
                <c:ptCount val="26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640</c:v>
                </c:pt>
                <c:pt idx="17">
                  <c:v>680</c:v>
                </c:pt>
                <c:pt idx="18">
                  <c:v>720</c:v>
                </c:pt>
                <c:pt idx="19">
                  <c:v>760</c:v>
                </c:pt>
                <c:pt idx="20">
                  <c:v>800</c:v>
                </c:pt>
                <c:pt idx="21">
                  <c:v>840</c:v>
                </c:pt>
                <c:pt idx="22">
                  <c:v>880</c:v>
                </c:pt>
                <c:pt idx="23">
                  <c:v>920</c:v>
                </c:pt>
                <c:pt idx="24">
                  <c:v>960</c:v>
                </c:pt>
                <c:pt idx="25">
                  <c:v>1000</c:v>
                </c:pt>
              </c:numCache>
            </c:numRef>
          </c:xVal>
          <c:yVal>
            <c:numRef>
              <c:f>Q_H!$B$11:$B$36</c:f>
              <c:numCache>
                <c:formatCode>0.0</c:formatCode>
                <c:ptCount val="26"/>
                <c:pt idx="0">
                  <c:v>46.501297353399067</c:v>
                </c:pt>
                <c:pt idx="1">
                  <c:v>46.517903476907108</c:v>
                </c:pt>
                <c:pt idx="2">
                  <c:v>46.567721847431244</c:v>
                </c:pt>
                <c:pt idx="3">
                  <c:v>46.650752464971461</c:v>
                </c:pt>
                <c:pt idx="4">
                  <c:v>46.766995329527767</c:v>
                </c:pt>
                <c:pt idx="5">
                  <c:v>46.91645044110016</c:v>
                </c:pt>
                <c:pt idx="6">
                  <c:v>47.099117799688635</c:v>
                </c:pt>
                <c:pt idx="7">
                  <c:v>47.314997405293205</c:v>
                </c:pt>
                <c:pt idx="8">
                  <c:v>47.564089257913857</c:v>
                </c:pt>
                <c:pt idx="9">
                  <c:v>47.846393357550596</c:v>
                </c:pt>
                <c:pt idx="10">
                  <c:v>48.161909704203424</c:v>
                </c:pt>
                <c:pt idx="11">
                  <c:v>48.51063829787234</c:v>
                </c:pt>
                <c:pt idx="12">
                  <c:v>48.892579138557345</c:v>
                </c:pt>
                <c:pt idx="13">
                  <c:v>49.307732226258437</c:v>
                </c:pt>
                <c:pt idx="14">
                  <c:v>49.756097560975611</c:v>
                </c:pt>
                <c:pt idx="15">
                  <c:v>50.237675142708873</c:v>
                </c:pt>
                <c:pt idx="16">
                  <c:v>50.752464971458224</c:v>
                </c:pt>
                <c:pt idx="17">
                  <c:v>51.300467047223663</c:v>
                </c:pt>
                <c:pt idx="18">
                  <c:v>51.88168137000519</c:v>
                </c:pt>
                <c:pt idx="19">
                  <c:v>52.496107939802805</c:v>
                </c:pt>
                <c:pt idx="20">
                  <c:v>53.143746756616501</c:v>
                </c:pt>
                <c:pt idx="21">
                  <c:v>53.824597820446293</c:v>
                </c:pt>
                <c:pt idx="22">
                  <c:v>54.538661131292166</c:v>
                </c:pt>
                <c:pt idx="23">
                  <c:v>55.285936689154127</c:v>
                </c:pt>
                <c:pt idx="24">
                  <c:v>56.066424494032177</c:v>
                </c:pt>
                <c:pt idx="25">
                  <c:v>56.880124545926314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06-408D-9DBF-348E8F06639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Q_H!$B$3:$B$4</c:f>
              <c:numCache>
                <c:formatCode>General</c:formatCode>
                <c:ptCount val="2"/>
                <c:pt idx="0">
                  <c:v>850</c:v>
                </c:pt>
                <c:pt idx="1">
                  <c:v>380</c:v>
                </c:pt>
              </c:numCache>
            </c:numRef>
          </c:xVal>
          <c:yVal>
            <c:numRef>
              <c:f>Q_H!$C$3:$C$4</c:f>
              <c:numCache>
                <c:formatCode>General</c:formatCode>
                <c:ptCount val="2"/>
                <c:pt idx="0">
                  <c:v>54</c:v>
                </c:pt>
                <c:pt idx="1">
                  <c:v>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06-408D-9DBF-348E8F06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537856"/>
        <c:axId val="1"/>
      </c:scatterChart>
      <c:valAx>
        <c:axId val="1547537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Дебит,л/с</a:t>
                </a:r>
              </a:p>
            </c:rich>
          </c:tx>
          <c:layout>
            <c:manualLayout>
              <c:xMode val="edge"/>
              <c:yMode val="edge"/>
              <c:x val="0.48772504091653029"/>
              <c:y val="0.915929203539822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Налягане,м</a:t>
                </a:r>
              </a:p>
            </c:rich>
          </c:tx>
          <c:layout>
            <c:manualLayout>
              <c:xMode val="edge"/>
              <c:yMode val="edge"/>
              <c:x val="2.6186579378068741E-2"/>
              <c:y val="0.418141592920353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547537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 orientation="portrait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5</xdr:row>
      <xdr:rowOff>123825</xdr:rowOff>
    </xdr:from>
    <xdr:to>
      <xdr:col>13</xdr:col>
      <xdr:colOff>28575</xdr:colOff>
      <xdr:row>35</xdr:row>
      <xdr:rowOff>123825</xdr:rowOff>
    </xdr:to>
    <xdr:graphicFrame macro="">
      <xdr:nvGraphicFramePr>
        <xdr:cNvPr id="102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RowColHeaders="0" tabSelected="1" workbookViewId="0">
      <selection activeCell="R24" sqref="R24"/>
    </sheetView>
  </sheetViews>
  <sheetFormatPr defaultRowHeight="11.25" x14ac:dyDescent="0.2"/>
  <cols>
    <col min="1" max="1" width="10" style="1" customWidth="1"/>
    <col min="2" max="16384" width="9.33203125" style="1"/>
  </cols>
  <sheetData>
    <row r="1" spans="1:5" x14ac:dyDescent="0.2">
      <c r="A1" s="1" t="s">
        <v>0</v>
      </c>
    </row>
    <row r="2" spans="1:5" ht="12.75" x14ac:dyDescent="0.2">
      <c r="A2" s="3" t="s">
        <v>1</v>
      </c>
      <c r="B2" s="9" t="s">
        <v>2</v>
      </c>
      <c r="C2" s="10" t="s">
        <v>3</v>
      </c>
    </row>
    <row r="3" spans="1:5" x14ac:dyDescent="0.2">
      <c r="A3" s="6">
        <v>1</v>
      </c>
      <c r="B3" s="11">
        <v>850</v>
      </c>
      <c r="C3" s="12">
        <v>54</v>
      </c>
      <c r="E3" s="1" t="s">
        <v>4</v>
      </c>
    </row>
    <row r="4" spans="1:5" x14ac:dyDescent="0.2">
      <c r="A4" s="6">
        <v>2</v>
      </c>
      <c r="B4" s="13">
        <v>380</v>
      </c>
      <c r="C4" s="12">
        <v>48</v>
      </c>
      <c r="E4" s="1" t="s">
        <v>5</v>
      </c>
    </row>
    <row r="5" spans="1:5" x14ac:dyDescent="0.2">
      <c r="A5" s="4" t="s">
        <v>6</v>
      </c>
      <c r="B5" s="5"/>
      <c r="C5" s="14">
        <v>1000</v>
      </c>
      <c r="E5" s="1" t="s">
        <v>7</v>
      </c>
    </row>
    <row r="7" spans="1:5" ht="12.75" x14ac:dyDescent="0.2">
      <c r="A7" s="8" t="s">
        <v>8</v>
      </c>
      <c r="B7" s="8" t="s">
        <v>9</v>
      </c>
    </row>
    <row r="8" spans="1:5" x14ac:dyDescent="0.2">
      <c r="A8" s="1">
        <f>(C4-C3)/((B4^2)-(B3^2))</f>
        <v>1.0378827192527245E-5</v>
      </c>
      <c r="B8" s="2">
        <f>C3-((B3^2)*(C4-C3)/((B4^2)-(B3^2)))</f>
        <v>46.501297353399067</v>
      </c>
    </row>
    <row r="10" spans="1:5" x14ac:dyDescent="0.2">
      <c r="A10" s="1" t="s">
        <v>2</v>
      </c>
      <c r="B10" s="1" t="s">
        <v>3</v>
      </c>
    </row>
    <row r="11" spans="1:5" x14ac:dyDescent="0.2">
      <c r="A11" s="1">
        <v>0</v>
      </c>
      <c r="B11" s="2">
        <f t="shared" ref="B11:B36" si="0">B$8+(A$8*A11^2)</f>
        <v>46.501297353399067</v>
      </c>
    </row>
    <row r="12" spans="1:5" x14ac:dyDescent="0.2">
      <c r="A12" s="1">
        <f>C5/25</f>
        <v>40</v>
      </c>
      <c r="B12" s="2">
        <f t="shared" si="0"/>
        <v>46.517903476907108</v>
      </c>
    </row>
    <row r="13" spans="1:5" x14ac:dyDescent="0.2">
      <c r="A13" s="1">
        <f t="shared" ref="A13:A36" si="1">A12+(C$5/25)</f>
        <v>80</v>
      </c>
      <c r="B13" s="2">
        <f t="shared" si="0"/>
        <v>46.567721847431244</v>
      </c>
    </row>
    <row r="14" spans="1:5" x14ac:dyDescent="0.2">
      <c r="A14" s="1">
        <f t="shared" si="1"/>
        <v>120</v>
      </c>
      <c r="B14" s="2">
        <f t="shared" si="0"/>
        <v>46.650752464971461</v>
      </c>
    </row>
    <row r="15" spans="1:5" x14ac:dyDescent="0.2">
      <c r="A15" s="1">
        <f t="shared" si="1"/>
        <v>160</v>
      </c>
      <c r="B15" s="2">
        <f t="shared" si="0"/>
        <v>46.766995329527767</v>
      </c>
    </row>
    <row r="16" spans="1:5" x14ac:dyDescent="0.2">
      <c r="A16" s="1">
        <f t="shared" si="1"/>
        <v>200</v>
      </c>
      <c r="B16" s="2">
        <f t="shared" si="0"/>
        <v>46.91645044110016</v>
      </c>
    </row>
    <row r="17" spans="1:2" x14ac:dyDescent="0.2">
      <c r="A17" s="1">
        <f t="shared" si="1"/>
        <v>240</v>
      </c>
      <c r="B17" s="2">
        <f t="shared" si="0"/>
        <v>47.099117799688635</v>
      </c>
    </row>
    <row r="18" spans="1:2" x14ac:dyDescent="0.2">
      <c r="A18" s="1">
        <f t="shared" si="1"/>
        <v>280</v>
      </c>
      <c r="B18" s="2">
        <f t="shared" si="0"/>
        <v>47.314997405293205</v>
      </c>
    </row>
    <row r="19" spans="1:2" x14ac:dyDescent="0.2">
      <c r="A19" s="1">
        <f t="shared" si="1"/>
        <v>320</v>
      </c>
      <c r="B19" s="2">
        <f t="shared" si="0"/>
        <v>47.564089257913857</v>
      </c>
    </row>
    <row r="20" spans="1:2" x14ac:dyDescent="0.2">
      <c r="A20" s="1">
        <f t="shared" si="1"/>
        <v>360</v>
      </c>
      <c r="B20" s="2">
        <f t="shared" si="0"/>
        <v>47.846393357550596</v>
      </c>
    </row>
    <row r="21" spans="1:2" x14ac:dyDescent="0.2">
      <c r="A21" s="1">
        <f t="shared" si="1"/>
        <v>400</v>
      </c>
      <c r="B21" s="2">
        <f t="shared" si="0"/>
        <v>48.161909704203424</v>
      </c>
    </row>
    <row r="22" spans="1:2" x14ac:dyDescent="0.2">
      <c r="A22" s="1">
        <f t="shared" si="1"/>
        <v>440</v>
      </c>
      <c r="B22" s="2">
        <f t="shared" si="0"/>
        <v>48.51063829787234</v>
      </c>
    </row>
    <row r="23" spans="1:2" x14ac:dyDescent="0.2">
      <c r="A23" s="1">
        <f t="shared" si="1"/>
        <v>480</v>
      </c>
      <c r="B23" s="2">
        <f t="shared" si="0"/>
        <v>48.892579138557345</v>
      </c>
    </row>
    <row r="24" spans="1:2" x14ac:dyDescent="0.2">
      <c r="A24" s="1">
        <f t="shared" si="1"/>
        <v>520</v>
      </c>
      <c r="B24" s="2">
        <f t="shared" si="0"/>
        <v>49.307732226258437</v>
      </c>
    </row>
    <row r="25" spans="1:2" x14ac:dyDescent="0.2">
      <c r="A25" s="1">
        <f t="shared" si="1"/>
        <v>560</v>
      </c>
      <c r="B25" s="2">
        <f t="shared" si="0"/>
        <v>49.756097560975611</v>
      </c>
    </row>
    <row r="26" spans="1:2" x14ac:dyDescent="0.2">
      <c r="A26" s="1">
        <f t="shared" si="1"/>
        <v>600</v>
      </c>
      <c r="B26" s="2">
        <f t="shared" si="0"/>
        <v>50.237675142708873</v>
      </c>
    </row>
    <row r="27" spans="1:2" x14ac:dyDescent="0.2">
      <c r="A27" s="1">
        <f t="shared" si="1"/>
        <v>640</v>
      </c>
      <c r="B27" s="2">
        <f t="shared" si="0"/>
        <v>50.752464971458224</v>
      </c>
    </row>
    <row r="28" spans="1:2" x14ac:dyDescent="0.2">
      <c r="A28" s="1">
        <f t="shared" si="1"/>
        <v>680</v>
      </c>
      <c r="B28" s="2">
        <f t="shared" si="0"/>
        <v>51.300467047223663</v>
      </c>
    </row>
    <row r="29" spans="1:2" x14ac:dyDescent="0.2">
      <c r="A29" s="1">
        <f t="shared" si="1"/>
        <v>720</v>
      </c>
      <c r="B29" s="2">
        <f t="shared" si="0"/>
        <v>51.88168137000519</v>
      </c>
    </row>
    <row r="30" spans="1:2" x14ac:dyDescent="0.2">
      <c r="A30" s="1">
        <f t="shared" si="1"/>
        <v>760</v>
      </c>
      <c r="B30" s="2">
        <f t="shared" si="0"/>
        <v>52.496107939802805</v>
      </c>
    </row>
    <row r="31" spans="1:2" x14ac:dyDescent="0.2">
      <c r="A31" s="1">
        <f t="shared" si="1"/>
        <v>800</v>
      </c>
      <c r="B31" s="2">
        <f t="shared" si="0"/>
        <v>53.143746756616501</v>
      </c>
    </row>
    <row r="32" spans="1:2" x14ac:dyDescent="0.2">
      <c r="A32" s="1">
        <f t="shared" si="1"/>
        <v>840</v>
      </c>
      <c r="B32" s="2">
        <f t="shared" si="0"/>
        <v>53.824597820446293</v>
      </c>
    </row>
    <row r="33" spans="1:2" x14ac:dyDescent="0.2">
      <c r="A33" s="1">
        <f t="shared" si="1"/>
        <v>880</v>
      </c>
      <c r="B33" s="2">
        <f t="shared" si="0"/>
        <v>54.538661131292166</v>
      </c>
    </row>
    <row r="34" spans="1:2" x14ac:dyDescent="0.2">
      <c r="A34" s="1">
        <f t="shared" si="1"/>
        <v>920</v>
      </c>
      <c r="B34" s="2">
        <f t="shared" si="0"/>
        <v>55.285936689154127</v>
      </c>
    </row>
    <row r="35" spans="1:2" x14ac:dyDescent="0.2">
      <c r="A35" s="1">
        <f t="shared" si="1"/>
        <v>960</v>
      </c>
      <c r="B35" s="2">
        <f t="shared" si="0"/>
        <v>56.066424494032177</v>
      </c>
    </row>
    <row r="36" spans="1:2" x14ac:dyDescent="0.2">
      <c r="A36" s="1">
        <f t="shared" si="1"/>
        <v>1000</v>
      </c>
      <c r="B36" s="2">
        <f t="shared" si="0"/>
        <v>56.880124545926314</v>
      </c>
    </row>
    <row r="37" spans="1:2" x14ac:dyDescent="0.2">
      <c r="A37" s="7"/>
      <c r="B37" s="2"/>
    </row>
    <row r="38" spans="1:2" x14ac:dyDescent="0.2">
      <c r="A38" s="7"/>
      <c r="B38" s="2"/>
    </row>
    <row r="39" spans="1:2" x14ac:dyDescent="0.2">
      <c r="A39" s="7"/>
      <c r="B39" s="2"/>
    </row>
    <row r="40" spans="1:2" x14ac:dyDescent="0.2">
      <c r="B40" s="2"/>
    </row>
    <row r="41" spans="1:2" x14ac:dyDescent="0.2">
      <c r="B41" s="2"/>
    </row>
    <row r="42" spans="1:2" x14ac:dyDescent="0.2">
      <c r="B42" s="2"/>
    </row>
    <row r="43" spans="1:2" x14ac:dyDescent="0.2">
      <c r="B43" s="2"/>
    </row>
    <row r="44" spans="1:2" x14ac:dyDescent="0.2">
      <c r="B44" s="2"/>
    </row>
    <row r="45" spans="1:2" x14ac:dyDescent="0.2">
      <c r="B45" s="2"/>
    </row>
    <row r="46" spans="1:2" x14ac:dyDescent="0.2">
      <c r="B46" s="2"/>
    </row>
    <row r="47" spans="1:2" x14ac:dyDescent="0.2">
      <c r="B47" s="2"/>
    </row>
    <row r="48" spans="1:2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  <row r="54" spans="2:2" x14ac:dyDescent="0.2">
      <c r="B54" s="2"/>
    </row>
    <row r="55" spans="2:2" x14ac:dyDescent="0.2">
      <c r="B55" s="2"/>
    </row>
    <row r="56" spans="2:2" x14ac:dyDescent="0.2">
      <c r="B56" s="2"/>
    </row>
    <row r="57" spans="2:2" x14ac:dyDescent="0.2">
      <c r="B57" s="2"/>
    </row>
    <row r="58" spans="2:2" x14ac:dyDescent="0.2">
      <c r="B58" s="2"/>
    </row>
    <row r="59" spans="2:2" x14ac:dyDescent="0.2">
      <c r="B59" s="2"/>
    </row>
    <row r="60" spans="2:2" x14ac:dyDescent="0.2">
      <c r="B60" s="2"/>
    </row>
    <row r="61" spans="2:2" x14ac:dyDescent="0.2">
      <c r="B61" s="2"/>
    </row>
  </sheetData>
  <phoneticPr fontId="0" type="noConversion"/>
  <printOptions gridLines="1"/>
  <pageMargins left="0.62992125984251968" right="0.62992125984251968" top="0.74803149606299213" bottom="0.70866141732283472" header="0.19685039370078741" footer="0"/>
  <pageSetup orientation="portrait" copies="0" r:id="rId1"/>
  <headerFooter alignWithMargins="0">
    <oddHeader>&amp;L&amp;F&amp;C&amp;P&amp;R&amp;D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Q_H</vt:lpstr>
      <vt:lpstr>Q_H!Област_печат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Yordanov</dc:creator>
  <cp:lastModifiedBy>Rumen Yordanov</cp:lastModifiedBy>
  <cp:lastPrinted>2004-09-08T15:17:54Z</cp:lastPrinted>
  <dcterms:created xsi:type="dcterms:W3CDTF">2026-04-17T10:11:04Z</dcterms:created>
  <dcterms:modified xsi:type="dcterms:W3CDTF">2026-04-17T10:11:43Z</dcterms:modified>
</cp:coreProperties>
</file>