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New\"/>
    </mc:Choice>
  </mc:AlternateContent>
  <bookViews>
    <workbookView xWindow="32760" yWindow="32760" windowWidth="28800" windowHeight="119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12" i="1" l="1"/>
  <c r="H112" i="1"/>
  <c r="G111" i="1"/>
  <c r="H111" i="1"/>
  <c r="G110" i="1"/>
  <c r="G109" i="1"/>
  <c r="G108" i="1"/>
  <c r="H108" i="1"/>
  <c r="G107" i="1"/>
  <c r="H107" i="1"/>
  <c r="G106" i="1"/>
  <c r="G105" i="1"/>
  <c r="G104" i="1"/>
  <c r="H104" i="1"/>
  <c r="G98" i="1"/>
  <c r="H98" i="1"/>
  <c r="G97" i="1"/>
  <c r="H97" i="1"/>
  <c r="G96" i="1"/>
  <c r="H96" i="1"/>
  <c r="G95" i="1"/>
  <c r="G94" i="1"/>
  <c r="H94" i="1"/>
  <c r="G93" i="1"/>
  <c r="H93" i="1"/>
  <c r="G92" i="1"/>
  <c r="G91" i="1"/>
  <c r="H91" i="1"/>
  <c r="G90" i="1"/>
  <c r="H90" i="1"/>
  <c r="G84" i="1"/>
  <c r="G83" i="1"/>
  <c r="H83" i="1"/>
  <c r="G82" i="1"/>
  <c r="H82" i="1"/>
  <c r="G81" i="1"/>
  <c r="H81" i="1"/>
  <c r="G80" i="1"/>
  <c r="G79" i="1"/>
  <c r="H79" i="1"/>
  <c r="G78" i="1"/>
  <c r="G77" i="1"/>
  <c r="H77" i="1"/>
  <c r="G76" i="1"/>
  <c r="G70" i="1"/>
  <c r="H70" i="1"/>
  <c r="G69" i="1"/>
  <c r="H69" i="1"/>
  <c r="G68" i="1"/>
  <c r="H68" i="1"/>
  <c r="G67" i="1"/>
  <c r="G66" i="1"/>
  <c r="H66" i="1"/>
  <c r="G65" i="1"/>
  <c r="H65" i="1"/>
  <c r="G64" i="1"/>
  <c r="G63" i="1"/>
  <c r="G62" i="1"/>
  <c r="H62" i="1"/>
  <c r="G56" i="1"/>
  <c r="H56" i="1"/>
  <c r="G55" i="1"/>
  <c r="H55" i="1"/>
  <c r="G54" i="1"/>
  <c r="G53" i="1"/>
  <c r="G52" i="1"/>
  <c r="H52" i="1"/>
  <c r="G51" i="1"/>
  <c r="H51" i="1"/>
  <c r="G50" i="1"/>
  <c r="G49" i="1"/>
  <c r="H49" i="1"/>
  <c r="G48" i="1"/>
  <c r="G42" i="1"/>
  <c r="H42" i="1"/>
  <c r="G41" i="1"/>
  <c r="H41" i="1"/>
  <c r="G40" i="1"/>
  <c r="H40" i="1"/>
  <c r="G39" i="1"/>
  <c r="G38" i="1"/>
  <c r="H38" i="1"/>
  <c r="G37" i="1"/>
  <c r="H37" i="1"/>
  <c r="G36" i="1"/>
  <c r="G35" i="1"/>
  <c r="H35" i="1"/>
  <c r="G34" i="1"/>
  <c r="H34" i="1"/>
  <c r="G28" i="1"/>
  <c r="H28" i="1"/>
  <c r="G27" i="1"/>
  <c r="H27" i="1"/>
  <c r="G26" i="1"/>
  <c r="G25" i="1"/>
  <c r="H25" i="1"/>
  <c r="G24" i="1"/>
  <c r="H24" i="1"/>
  <c r="G23" i="1"/>
  <c r="H23" i="1"/>
  <c r="G22" i="1"/>
  <c r="H22" i="1"/>
  <c r="G21" i="1"/>
  <c r="H21" i="1"/>
  <c r="G20" i="1"/>
  <c r="H20" i="1"/>
  <c r="G7" i="1"/>
  <c r="H7" i="1"/>
  <c r="G8" i="1"/>
  <c r="H8" i="1"/>
  <c r="G9" i="1"/>
  <c r="G10" i="1"/>
  <c r="G11" i="1"/>
  <c r="H11" i="1"/>
  <c r="G12" i="1"/>
  <c r="H12" i="1"/>
  <c r="G13" i="1"/>
  <c r="H13" i="1"/>
  <c r="G14" i="1"/>
  <c r="G6" i="1"/>
  <c r="H6" i="1"/>
  <c r="H9" i="1"/>
  <c r="H10" i="1"/>
  <c r="H14" i="1"/>
  <c r="H26" i="1"/>
  <c r="H36" i="1"/>
  <c r="H39" i="1"/>
  <c r="H48" i="1"/>
  <c r="H50" i="1"/>
  <c r="H53" i="1"/>
  <c r="H54" i="1"/>
  <c r="H63" i="1"/>
  <c r="H64" i="1"/>
  <c r="H67" i="1"/>
  <c r="H76" i="1"/>
  <c r="H78" i="1"/>
  <c r="H80" i="1"/>
  <c r="H84" i="1"/>
  <c r="H92" i="1"/>
  <c r="H95" i="1"/>
  <c r="H105" i="1"/>
  <c r="H106" i="1"/>
  <c r="H109" i="1"/>
  <c r="H110" i="1"/>
  <c r="H57" i="1"/>
  <c r="H121" i="1"/>
  <c r="H15" i="1"/>
  <c r="H118" i="1"/>
  <c r="H43" i="1"/>
  <c r="H120" i="1"/>
  <c r="H29" i="1"/>
  <c r="H119" i="1"/>
  <c r="H71" i="1"/>
  <c r="H122" i="1"/>
  <c r="H113" i="1"/>
  <c r="H125" i="1"/>
  <c r="H99" i="1"/>
  <c r="H124" i="1"/>
  <c r="H85" i="1"/>
  <c r="H123" i="1"/>
</calcChain>
</file>

<file path=xl/sharedStrings.xml><?xml version="1.0" encoding="utf-8"?>
<sst xmlns="http://schemas.openxmlformats.org/spreadsheetml/2006/main" count="237" uniqueCount="39">
  <si>
    <t>Дебит</t>
  </si>
  <si>
    <t>Напор</t>
  </si>
  <si>
    <t>КПДп</t>
  </si>
  <si>
    <t>КПДм</t>
  </si>
  <si>
    <t>Цена ПА</t>
  </si>
  <si>
    <t>Разход за</t>
  </si>
  <si>
    <t>притежание</t>
  </si>
  <si>
    <t xml:space="preserve">Цена на </t>
  </si>
  <si>
    <t>м3/с</t>
  </si>
  <si>
    <t>м</t>
  </si>
  <si>
    <t>лв.</t>
  </si>
  <si>
    <t>Име на фирма</t>
  </si>
  <si>
    <t>доставчик</t>
  </si>
  <si>
    <t>%</t>
  </si>
  <si>
    <t>Сума,лв.</t>
  </si>
  <si>
    <t>Класация по фирми</t>
  </si>
  <si>
    <t xml:space="preserve">Фирма 1 </t>
  </si>
  <si>
    <t>Фирма 2</t>
  </si>
  <si>
    <t>Фирма 3</t>
  </si>
  <si>
    <t>Фирма 4</t>
  </si>
  <si>
    <t>Фирма 5</t>
  </si>
  <si>
    <t>Фирма 6</t>
  </si>
  <si>
    <t>Фирма 7</t>
  </si>
  <si>
    <t>Фирма 8</t>
  </si>
  <si>
    <t>Фирма 1</t>
  </si>
  <si>
    <t>Сума</t>
  </si>
  <si>
    <t xml:space="preserve">Фирма 2 </t>
  </si>
  <si>
    <t xml:space="preserve">Фирма 3 </t>
  </si>
  <si>
    <t xml:space="preserve">Фирма 4 </t>
  </si>
  <si>
    <t xml:space="preserve">Фирма 5 </t>
  </si>
  <si>
    <t xml:space="preserve">Фирма 6 </t>
  </si>
  <si>
    <t xml:space="preserve">Фирма 7 </t>
  </si>
  <si>
    <t xml:space="preserve">Фирма 8 </t>
  </si>
  <si>
    <t>Фирма 3 е с най-ниски общи разходи за притежание.</t>
  </si>
  <si>
    <t>Оценка на офертите по търга за доставка на помпени агрегати</t>
  </si>
  <si>
    <t>Забележка: Търгът е за доставка на 9 бр. ПА.</t>
  </si>
  <si>
    <t>Участват 8 фирми доставчици.</t>
  </si>
  <si>
    <t>КПД</t>
  </si>
  <si>
    <t>ел. енергия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</si>
</sst>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0.000"/>
    <numFmt numFmtId="185" formatCode="#,##0\ &quot;лв&quot;"/>
  </numFmts>
  <fonts count="7">
    <font>
      <sz val="10"/>
      <name val="Arial"/>
      <charset val="204"/>
    </font>
    <font>
      <sz val="14"/>
      <name val="Arial"/>
      <charset val="204"/>
    </font>
    <font>
      <sz val="14"/>
      <name val="HebarU Cyr"/>
      <charset val="204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5" xfId="0" applyNumberFormat="1" applyFont="1" applyBorder="1" applyAlignment="1">
      <alignment horizontal="center"/>
    </xf>
    <xf numFmtId="18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85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185" fontId="3" fillId="0" borderId="5" xfId="0" applyNumberFormat="1" applyFont="1" applyBorder="1" applyAlignment="1">
      <alignment horizontal="center"/>
    </xf>
    <xf numFmtId="185" fontId="4" fillId="0" borderId="5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128</xdr:row>
      <xdr:rowOff>190500</xdr:rowOff>
    </xdr:from>
    <xdr:to>
      <xdr:col>8</xdr:col>
      <xdr:colOff>0</xdr:colOff>
      <xdr:row>158</xdr:row>
      <xdr:rowOff>76200</xdr:rowOff>
    </xdr:to>
    <xdr:pic>
      <xdr:nvPicPr>
        <xdr:cNvPr id="1026" name="Picture 1" descr="Evergush Submersible Water Pump EA50T (3 Phase) Automatic Multipurpose Koi  Pond Water Pump Made in Taiwan | Shopee Malays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03700"/>
          <a:ext cx="6743700" cy="674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topLeftCell="A70" workbookViewId="0">
      <selection activeCell="I97" sqref="I97"/>
    </sheetView>
  </sheetViews>
  <sheetFormatPr defaultRowHeight="18"/>
  <cols>
    <col min="1" max="1" width="19" style="1" customWidth="1"/>
    <col min="2" max="2" width="9.140625" style="1" bestFit="1"/>
    <col min="3" max="3" width="9" style="1" bestFit="1" customWidth="1"/>
    <col min="4" max="4" width="8.140625" style="1" customWidth="1"/>
    <col min="5" max="5" width="8.42578125" style="1" bestFit="1" customWidth="1"/>
    <col min="6" max="6" width="13.28515625" style="1" customWidth="1"/>
    <col min="7" max="7" width="16.5703125" style="1" customWidth="1"/>
    <col min="8" max="8" width="17.5703125" style="1" bestFit="1" customWidth="1"/>
    <col min="9" max="9" width="19" style="1" customWidth="1"/>
    <col min="10" max="16384" width="9.140625" style="1"/>
  </cols>
  <sheetData>
    <row r="1" spans="1:8">
      <c r="A1" s="1" t="s">
        <v>34</v>
      </c>
    </row>
    <row r="2" spans="1:8" ht="18.75" thickBot="1">
      <c r="A2" s="2"/>
    </row>
    <row r="3" spans="1:8">
      <c r="A3" s="3" t="s">
        <v>11</v>
      </c>
      <c r="B3" s="4" t="s">
        <v>0</v>
      </c>
      <c r="C3" s="4" t="s">
        <v>1</v>
      </c>
      <c r="D3" s="4" t="s">
        <v>37</v>
      </c>
      <c r="E3" s="4" t="s">
        <v>37</v>
      </c>
      <c r="F3" s="4" t="s">
        <v>4</v>
      </c>
      <c r="G3" s="4" t="s">
        <v>7</v>
      </c>
      <c r="H3" s="5" t="s">
        <v>5</v>
      </c>
    </row>
    <row r="4" spans="1:8">
      <c r="A4" s="6" t="s">
        <v>12</v>
      </c>
      <c r="B4" s="7"/>
      <c r="C4" s="7"/>
      <c r="D4" s="7"/>
      <c r="E4" s="7"/>
      <c r="F4" s="7"/>
      <c r="G4" s="7" t="s">
        <v>38</v>
      </c>
      <c r="H4" s="8" t="s">
        <v>6</v>
      </c>
    </row>
    <row r="5" spans="1:8" ht="18.75" thickBot="1">
      <c r="A5" s="9"/>
      <c r="B5" s="10" t="s">
        <v>8</v>
      </c>
      <c r="C5" s="10" t="s">
        <v>9</v>
      </c>
      <c r="D5" s="10" t="s">
        <v>13</v>
      </c>
      <c r="E5" s="10" t="s">
        <v>13</v>
      </c>
      <c r="F5" s="10" t="s">
        <v>10</v>
      </c>
      <c r="G5" s="10" t="s">
        <v>10</v>
      </c>
      <c r="H5" s="11" t="s">
        <v>10</v>
      </c>
    </row>
    <row r="6" spans="1:8">
      <c r="A6" s="12" t="s">
        <v>16</v>
      </c>
      <c r="B6" s="13">
        <v>0.02</v>
      </c>
      <c r="C6" s="13">
        <v>80</v>
      </c>
      <c r="D6" s="13">
        <v>0.66</v>
      </c>
      <c r="E6" s="13">
        <v>0.9</v>
      </c>
      <c r="F6" s="13">
        <v>3816</v>
      </c>
      <c r="G6" s="16">
        <f>9.8*0.25*B6*C6*40000/(D6*E6)</f>
        <v>263973.06397306395</v>
      </c>
      <c r="H6" s="14">
        <f t="shared" ref="H6:H14" si="0">F6+G6</f>
        <v>267789.06397306395</v>
      </c>
    </row>
    <row r="7" spans="1:8">
      <c r="A7" s="12" t="s">
        <v>16</v>
      </c>
      <c r="B7" s="7">
        <v>7.0000000000000001E-3</v>
      </c>
      <c r="C7" s="7">
        <v>129</v>
      </c>
      <c r="D7" s="7">
        <v>0.6</v>
      </c>
      <c r="E7" s="7">
        <v>0.9</v>
      </c>
      <c r="F7" s="7">
        <v>4274</v>
      </c>
      <c r="G7" s="16">
        <f t="shared" ref="G7:G14" si="1">9.8*0.25*B7*C7*40000/(D7*E7)</f>
        <v>163877.77777777778</v>
      </c>
      <c r="H7" s="16">
        <f t="shared" si="0"/>
        <v>168151.77777777778</v>
      </c>
    </row>
    <row r="8" spans="1:8">
      <c r="A8" s="12" t="s">
        <v>24</v>
      </c>
      <c r="B8" s="7">
        <v>4.4999999999999998E-2</v>
      </c>
      <c r="C8" s="7">
        <v>90</v>
      </c>
      <c r="D8" s="7">
        <v>0.78</v>
      </c>
      <c r="E8" s="7">
        <v>0.92</v>
      </c>
      <c r="F8" s="7">
        <v>12760</v>
      </c>
      <c r="G8" s="16">
        <f t="shared" si="1"/>
        <v>553093.64548494981</v>
      </c>
      <c r="H8" s="16">
        <f t="shared" si="0"/>
        <v>565853.64548494981</v>
      </c>
    </row>
    <row r="9" spans="1:8">
      <c r="A9" s="12" t="s">
        <v>24</v>
      </c>
      <c r="B9" s="7">
        <v>4.4999999999999998E-2</v>
      </c>
      <c r="C9" s="7">
        <v>90</v>
      </c>
      <c r="D9" s="7">
        <v>0.78</v>
      </c>
      <c r="E9" s="7">
        <v>0.92</v>
      </c>
      <c r="F9" s="7">
        <v>12760</v>
      </c>
      <c r="G9" s="16">
        <f t="shared" si="1"/>
        <v>553093.64548494981</v>
      </c>
      <c r="H9" s="16">
        <f t="shared" si="0"/>
        <v>565853.64548494981</v>
      </c>
    </row>
    <row r="10" spans="1:8">
      <c r="A10" s="12" t="s">
        <v>24</v>
      </c>
      <c r="B10" s="7">
        <v>4.0000000000000001E-3</v>
      </c>
      <c r="C10" s="7">
        <v>231</v>
      </c>
      <c r="D10" s="7">
        <v>0.59</v>
      </c>
      <c r="E10" s="7">
        <v>0.88</v>
      </c>
      <c r="F10" s="7">
        <v>5382</v>
      </c>
      <c r="G10" s="16">
        <f t="shared" si="1"/>
        <v>174406.77966101698</v>
      </c>
      <c r="H10" s="16">
        <f t="shared" si="0"/>
        <v>179788.77966101698</v>
      </c>
    </row>
    <row r="11" spans="1:8">
      <c r="A11" s="12" t="s">
        <v>24</v>
      </c>
      <c r="B11" s="7">
        <v>7.0000000000000001E-3</v>
      </c>
      <c r="C11" s="7">
        <v>114</v>
      </c>
      <c r="D11" s="7">
        <v>0.62</v>
      </c>
      <c r="E11" s="7">
        <v>0.88</v>
      </c>
      <c r="F11" s="7">
        <v>3940</v>
      </c>
      <c r="G11" s="16">
        <f t="shared" si="1"/>
        <v>143335.77712609974</v>
      </c>
      <c r="H11" s="16">
        <f t="shared" si="0"/>
        <v>147275.77712609974</v>
      </c>
    </row>
    <row r="12" spans="1:8">
      <c r="A12" s="12" t="s">
        <v>24</v>
      </c>
      <c r="B12" s="7">
        <v>3.0000000000000001E-3</v>
      </c>
      <c r="C12" s="7">
        <v>56</v>
      </c>
      <c r="D12" s="7">
        <v>0.51</v>
      </c>
      <c r="E12" s="7">
        <v>0.82</v>
      </c>
      <c r="F12" s="7">
        <v>2842</v>
      </c>
      <c r="G12" s="16">
        <f t="shared" si="1"/>
        <v>39368.723098995702</v>
      </c>
      <c r="H12" s="16">
        <f t="shared" si="0"/>
        <v>42210.723098995702</v>
      </c>
    </row>
    <row r="13" spans="1:8">
      <c r="A13" s="12" t="s">
        <v>24</v>
      </c>
      <c r="B13" s="7">
        <v>6.0000000000000001E-3</v>
      </c>
      <c r="C13" s="7">
        <v>20</v>
      </c>
      <c r="D13" s="7">
        <v>0.66</v>
      </c>
      <c r="E13" s="7">
        <v>0.79</v>
      </c>
      <c r="F13" s="7">
        <v>1396</v>
      </c>
      <c r="G13" s="16">
        <f t="shared" si="1"/>
        <v>22554.660529344073</v>
      </c>
      <c r="H13" s="16">
        <f t="shared" si="0"/>
        <v>23950.660529344073</v>
      </c>
    </row>
    <row r="14" spans="1:8">
      <c r="A14" s="12" t="s">
        <v>24</v>
      </c>
      <c r="B14" s="7">
        <v>7.0000000000000001E-3</v>
      </c>
      <c r="C14" s="7">
        <v>75</v>
      </c>
      <c r="D14" s="7">
        <v>0.65</v>
      </c>
      <c r="E14" s="7">
        <v>0.88</v>
      </c>
      <c r="F14" s="7">
        <v>4236</v>
      </c>
      <c r="G14" s="16">
        <f t="shared" si="1"/>
        <v>89947.552447552443</v>
      </c>
      <c r="H14" s="16">
        <f t="shared" si="0"/>
        <v>94183.552447552443</v>
      </c>
    </row>
    <row r="15" spans="1:8">
      <c r="A15" s="12" t="s">
        <v>25</v>
      </c>
      <c r="B15" s="7"/>
      <c r="C15" s="7"/>
      <c r="D15" s="7"/>
      <c r="E15" s="7"/>
      <c r="F15" s="7"/>
      <c r="G15" s="7"/>
      <c r="H15" s="17">
        <f>SUM(H6:H14)</f>
        <v>2055057.6255837502</v>
      </c>
    </row>
    <row r="16" spans="1:8" ht="18.75" thickBot="1">
      <c r="A16" s="18"/>
      <c r="B16" s="19"/>
      <c r="C16" s="19"/>
      <c r="D16" s="19"/>
      <c r="E16" s="19"/>
      <c r="F16" s="19"/>
      <c r="G16" s="19"/>
      <c r="H16" s="19"/>
    </row>
    <row r="17" spans="1:8">
      <c r="A17" s="3" t="s">
        <v>11</v>
      </c>
      <c r="B17" s="4" t="s">
        <v>0</v>
      </c>
      <c r="C17" s="4" t="s">
        <v>1</v>
      </c>
      <c r="D17" s="4" t="s">
        <v>2</v>
      </c>
      <c r="E17" s="4" t="s">
        <v>3</v>
      </c>
      <c r="F17" s="4" t="s">
        <v>4</v>
      </c>
      <c r="G17" s="4" t="s">
        <v>7</v>
      </c>
      <c r="H17" s="5" t="s">
        <v>5</v>
      </c>
    </row>
    <row r="18" spans="1:8">
      <c r="A18" s="6" t="s">
        <v>12</v>
      </c>
      <c r="B18" s="7"/>
      <c r="C18" s="7"/>
      <c r="D18" s="7"/>
      <c r="E18" s="7"/>
      <c r="F18" s="7"/>
      <c r="G18" s="7" t="s">
        <v>38</v>
      </c>
      <c r="H18" s="8" t="s">
        <v>6</v>
      </c>
    </row>
    <row r="19" spans="1:8" ht="18.75" thickBot="1">
      <c r="A19" s="9"/>
      <c r="B19" s="10" t="s">
        <v>8</v>
      </c>
      <c r="C19" s="10" t="s">
        <v>9</v>
      </c>
      <c r="D19" s="10" t="s">
        <v>13</v>
      </c>
      <c r="E19" s="10" t="s">
        <v>13</v>
      </c>
      <c r="F19" s="10" t="s">
        <v>10</v>
      </c>
      <c r="G19" s="10" t="s">
        <v>10</v>
      </c>
      <c r="H19" s="11" t="s">
        <v>10</v>
      </c>
    </row>
    <row r="20" spans="1:8">
      <c r="A20" s="12" t="s">
        <v>26</v>
      </c>
      <c r="B20" s="13">
        <v>0.02</v>
      </c>
      <c r="C20" s="13">
        <v>80</v>
      </c>
      <c r="D20" s="13">
        <v>0.73</v>
      </c>
      <c r="E20" s="13">
        <v>0.93</v>
      </c>
      <c r="F20" s="13">
        <v>3947.3</v>
      </c>
      <c r="G20" s="16">
        <f>9.8*0.25*B20*C20*40000/(D20*E20)</f>
        <v>230961.85005155398</v>
      </c>
      <c r="H20" s="14">
        <f t="shared" ref="H20:H28" si="2">F20+G20</f>
        <v>234909.15005155397</v>
      </c>
    </row>
    <row r="21" spans="1:8">
      <c r="A21" s="12" t="s">
        <v>26</v>
      </c>
      <c r="B21" s="7">
        <v>7.0000000000000001E-3</v>
      </c>
      <c r="C21" s="7">
        <v>128</v>
      </c>
      <c r="D21" s="7">
        <v>0.62</v>
      </c>
      <c r="E21" s="7">
        <v>0.91</v>
      </c>
      <c r="F21" s="7">
        <v>4344.8999999999996</v>
      </c>
      <c r="G21" s="16">
        <f t="shared" ref="G21:G28" si="3">9.8*0.25*B21*C21*40000/(D21*E21)</f>
        <v>155632.75434243178</v>
      </c>
      <c r="H21" s="16">
        <f t="shared" si="2"/>
        <v>159977.65434243178</v>
      </c>
    </row>
    <row r="22" spans="1:8">
      <c r="A22" s="12" t="s">
        <v>17</v>
      </c>
      <c r="B22" s="7">
        <v>4.4999999999999998E-2</v>
      </c>
      <c r="C22" s="7">
        <v>90</v>
      </c>
      <c r="D22" s="7">
        <v>0.74</v>
      </c>
      <c r="E22" s="7">
        <v>0.95</v>
      </c>
      <c r="F22" s="7">
        <v>7798.83</v>
      </c>
      <c r="G22" s="16">
        <f t="shared" si="3"/>
        <v>564580.36984352779</v>
      </c>
      <c r="H22" s="16">
        <f t="shared" si="2"/>
        <v>572379.19984352775</v>
      </c>
    </row>
    <row r="23" spans="1:8">
      <c r="A23" s="12" t="s">
        <v>17</v>
      </c>
      <c r="B23" s="7">
        <v>4.4999999999999998E-2</v>
      </c>
      <c r="C23" s="7">
        <v>90</v>
      </c>
      <c r="D23" s="7">
        <v>0.74</v>
      </c>
      <c r="E23" s="7">
        <v>0.95</v>
      </c>
      <c r="F23" s="7">
        <v>7798.83</v>
      </c>
      <c r="G23" s="16">
        <f t="shared" si="3"/>
        <v>564580.36984352779</v>
      </c>
      <c r="H23" s="16">
        <f t="shared" si="2"/>
        <v>572379.19984352775</v>
      </c>
    </row>
    <row r="24" spans="1:8">
      <c r="A24" s="12" t="s">
        <v>17</v>
      </c>
      <c r="B24" s="7">
        <v>4.0000000000000001E-3</v>
      </c>
      <c r="C24" s="7">
        <v>225</v>
      </c>
      <c r="D24" s="7">
        <v>0.56000000000000005</v>
      </c>
      <c r="E24" s="7">
        <v>0.91</v>
      </c>
      <c r="F24" s="7">
        <v>5357.72</v>
      </c>
      <c r="G24" s="16">
        <f t="shared" si="3"/>
        <v>173076.92307692309</v>
      </c>
      <c r="H24" s="16">
        <f t="shared" si="2"/>
        <v>178434.64307692309</v>
      </c>
    </row>
    <row r="25" spans="1:8">
      <c r="A25" s="12" t="s">
        <v>17</v>
      </c>
      <c r="B25" s="7">
        <v>7.0000000000000001E-3</v>
      </c>
      <c r="C25" s="7">
        <v>96</v>
      </c>
      <c r="D25" s="7">
        <v>0.61</v>
      </c>
      <c r="E25" s="7">
        <v>0.9</v>
      </c>
      <c r="F25" s="7">
        <v>4036.64</v>
      </c>
      <c r="G25" s="16">
        <f t="shared" si="3"/>
        <v>119956.28415300549</v>
      </c>
      <c r="H25" s="16">
        <f t="shared" si="2"/>
        <v>123992.92415300549</v>
      </c>
    </row>
    <row r="26" spans="1:8">
      <c r="A26" s="12" t="s">
        <v>17</v>
      </c>
      <c r="B26" s="7">
        <v>3.0000000000000001E-3</v>
      </c>
      <c r="C26" s="7">
        <v>54</v>
      </c>
      <c r="D26" s="7">
        <v>0.45</v>
      </c>
      <c r="E26" s="7">
        <v>0.86</v>
      </c>
      <c r="F26" s="7">
        <v>1908.23</v>
      </c>
      <c r="G26" s="16">
        <f t="shared" si="3"/>
        <v>41023.255813953489</v>
      </c>
      <c r="H26" s="16">
        <f t="shared" si="2"/>
        <v>42931.485813953492</v>
      </c>
    </row>
    <row r="27" spans="1:8">
      <c r="A27" s="12" t="s">
        <v>17</v>
      </c>
      <c r="B27" s="7">
        <v>6.0000000000000001E-3</v>
      </c>
      <c r="C27" s="7">
        <v>20</v>
      </c>
      <c r="D27" s="7">
        <v>0.56999999999999995</v>
      </c>
      <c r="E27" s="7">
        <v>0.87</v>
      </c>
      <c r="F27" s="7">
        <v>695.65</v>
      </c>
      <c r="G27" s="16">
        <f t="shared" si="3"/>
        <v>23714.458560193594</v>
      </c>
      <c r="H27" s="16">
        <f t="shared" si="2"/>
        <v>24410.108560193596</v>
      </c>
    </row>
    <row r="28" spans="1:8">
      <c r="A28" s="12" t="s">
        <v>17</v>
      </c>
      <c r="B28" s="7">
        <v>7.0000000000000001E-3</v>
      </c>
      <c r="C28" s="7">
        <v>70</v>
      </c>
      <c r="D28" s="21">
        <v>0.51500000000000001</v>
      </c>
      <c r="E28" s="20">
        <v>0.9</v>
      </c>
      <c r="F28" s="7">
        <v>2891.68</v>
      </c>
      <c r="G28" s="16">
        <f t="shared" si="3"/>
        <v>103603.02049622439</v>
      </c>
      <c r="H28" s="16">
        <f t="shared" si="2"/>
        <v>106494.70049622438</v>
      </c>
    </row>
    <row r="29" spans="1:8">
      <c r="A29" s="12" t="s">
        <v>25</v>
      </c>
      <c r="B29" s="7"/>
      <c r="C29" s="7"/>
      <c r="D29" s="7"/>
      <c r="E29" s="7"/>
      <c r="F29" s="7"/>
      <c r="G29" s="7"/>
      <c r="H29" s="17">
        <f>SUM(H20:H28)</f>
        <v>2015909.0661813414</v>
      </c>
    </row>
    <row r="30" spans="1:8" ht="18.75" thickBot="1"/>
    <row r="31" spans="1:8">
      <c r="A31" s="3" t="s">
        <v>11</v>
      </c>
      <c r="B31" s="4" t="s">
        <v>0</v>
      </c>
      <c r="C31" s="4" t="s">
        <v>1</v>
      </c>
      <c r="D31" s="4" t="s">
        <v>2</v>
      </c>
      <c r="E31" s="4" t="s">
        <v>3</v>
      </c>
      <c r="F31" s="4" t="s">
        <v>4</v>
      </c>
      <c r="G31" s="4" t="s">
        <v>7</v>
      </c>
      <c r="H31" s="5" t="s">
        <v>5</v>
      </c>
    </row>
    <row r="32" spans="1:8">
      <c r="A32" s="6" t="s">
        <v>12</v>
      </c>
      <c r="B32" s="7"/>
      <c r="C32" s="7"/>
      <c r="D32" s="7"/>
      <c r="E32" s="7"/>
      <c r="F32" s="7"/>
      <c r="G32" s="7" t="s">
        <v>38</v>
      </c>
      <c r="H32" s="8" t="s">
        <v>6</v>
      </c>
    </row>
    <row r="33" spans="1:8" ht="18.75" thickBot="1">
      <c r="A33" s="9"/>
      <c r="B33" s="10" t="s">
        <v>8</v>
      </c>
      <c r="C33" s="10" t="s">
        <v>9</v>
      </c>
      <c r="D33" s="10" t="s">
        <v>13</v>
      </c>
      <c r="E33" s="10" t="s">
        <v>13</v>
      </c>
      <c r="F33" s="10" t="s">
        <v>10</v>
      </c>
      <c r="G33" s="10" t="s">
        <v>10</v>
      </c>
      <c r="H33" s="11" t="s">
        <v>10</v>
      </c>
    </row>
    <row r="34" spans="1:8">
      <c r="A34" s="12" t="s">
        <v>27</v>
      </c>
      <c r="B34" s="13">
        <v>0.02</v>
      </c>
      <c r="C34" s="13">
        <v>80</v>
      </c>
      <c r="D34" s="13">
        <v>0.8</v>
      </c>
      <c r="E34" s="13">
        <v>0.92</v>
      </c>
      <c r="F34" s="13">
        <v>6593</v>
      </c>
      <c r="G34" s="16">
        <f>9.8*0.25*B34*C34*40000/(D34*E34)</f>
        <v>213043.47826086954</v>
      </c>
      <c r="H34" s="14">
        <f t="shared" ref="H34:H42" si="4">F34+G34</f>
        <v>219636.47826086954</v>
      </c>
    </row>
    <row r="35" spans="1:8">
      <c r="A35" s="12" t="s">
        <v>27</v>
      </c>
      <c r="B35" s="7">
        <v>7.0000000000000001E-3</v>
      </c>
      <c r="C35" s="7">
        <v>128</v>
      </c>
      <c r="D35" s="7">
        <v>0.76</v>
      </c>
      <c r="E35" s="7">
        <v>0.91</v>
      </c>
      <c r="F35" s="7">
        <v>5704</v>
      </c>
      <c r="G35" s="16">
        <f t="shared" ref="G35:G42" si="5">9.8*0.25*B35*C35*40000/(D35*E35)</f>
        <v>126963.56275303646</v>
      </c>
      <c r="H35" s="16">
        <f t="shared" si="4"/>
        <v>132667.56275303644</v>
      </c>
    </row>
    <row r="36" spans="1:8">
      <c r="A36" s="12" t="s">
        <v>18</v>
      </c>
      <c r="B36" s="7">
        <v>4.4999999999999998E-2</v>
      </c>
      <c r="C36" s="7">
        <v>90</v>
      </c>
      <c r="D36" s="7">
        <v>0.86</v>
      </c>
      <c r="E36" s="7">
        <v>0.94</v>
      </c>
      <c r="F36" s="7">
        <v>19065</v>
      </c>
      <c r="G36" s="16">
        <f t="shared" si="5"/>
        <v>490969.81692231575</v>
      </c>
      <c r="H36" s="16">
        <f t="shared" si="4"/>
        <v>510034.81692231575</v>
      </c>
    </row>
    <row r="37" spans="1:8">
      <c r="A37" s="12" t="s">
        <v>18</v>
      </c>
      <c r="B37" s="7">
        <v>4.4999999999999998E-2</v>
      </c>
      <c r="C37" s="7">
        <v>90</v>
      </c>
      <c r="D37" s="7">
        <v>0.86</v>
      </c>
      <c r="E37" s="7">
        <v>0.94</v>
      </c>
      <c r="F37" s="7">
        <v>19065</v>
      </c>
      <c r="G37" s="16">
        <f t="shared" si="5"/>
        <v>490969.81692231575</v>
      </c>
      <c r="H37" s="16">
        <f t="shared" si="4"/>
        <v>510034.81692231575</v>
      </c>
    </row>
    <row r="38" spans="1:8">
      <c r="A38" s="12" t="s">
        <v>18</v>
      </c>
      <c r="B38" s="7">
        <v>4.0000000000000001E-3</v>
      </c>
      <c r="C38" s="7">
        <v>225</v>
      </c>
      <c r="D38" s="7">
        <v>0.68</v>
      </c>
      <c r="E38" s="7">
        <v>0.91</v>
      </c>
      <c r="F38" s="7">
        <v>7137</v>
      </c>
      <c r="G38" s="16">
        <f t="shared" si="5"/>
        <v>142533.93665158373</v>
      </c>
      <c r="H38" s="16">
        <f t="shared" si="4"/>
        <v>149670.93665158373</v>
      </c>
    </row>
    <row r="39" spans="1:8">
      <c r="A39" s="12" t="s">
        <v>18</v>
      </c>
      <c r="B39" s="7">
        <v>7.0000000000000001E-3</v>
      </c>
      <c r="C39" s="7">
        <v>96</v>
      </c>
      <c r="D39" s="7">
        <v>0.76</v>
      </c>
      <c r="E39" s="7">
        <v>0.9</v>
      </c>
      <c r="F39" s="7">
        <v>4951</v>
      </c>
      <c r="G39" s="16">
        <f t="shared" si="5"/>
        <v>96280.701754385984</v>
      </c>
      <c r="H39" s="16">
        <f t="shared" si="4"/>
        <v>101231.70175438598</v>
      </c>
    </row>
    <row r="40" spans="1:8">
      <c r="A40" s="12" t="s">
        <v>18</v>
      </c>
      <c r="B40" s="7">
        <v>3.0000000000000001E-3</v>
      </c>
      <c r="C40" s="7">
        <v>54</v>
      </c>
      <c r="D40" s="7">
        <v>0.67</v>
      </c>
      <c r="E40" s="7">
        <v>0.86</v>
      </c>
      <c r="F40" s="7">
        <v>3410</v>
      </c>
      <c r="G40" s="16">
        <f t="shared" si="5"/>
        <v>27552.933009371747</v>
      </c>
      <c r="H40" s="16">
        <f t="shared" si="4"/>
        <v>30962.933009371747</v>
      </c>
    </row>
    <row r="41" spans="1:8">
      <c r="A41" s="12" t="s">
        <v>18</v>
      </c>
      <c r="B41" s="7">
        <v>6.0000000000000001E-3</v>
      </c>
      <c r="C41" s="7">
        <v>20</v>
      </c>
      <c r="D41" s="7">
        <v>0.66</v>
      </c>
      <c r="E41" s="7">
        <v>0.85</v>
      </c>
      <c r="F41" s="7">
        <v>1522</v>
      </c>
      <c r="G41" s="16">
        <f t="shared" si="5"/>
        <v>20962.566844919787</v>
      </c>
      <c r="H41" s="16">
        <f t="shared" si="4"/>
        <v>22484.566844919787</v>
      </c>
    </row>
    <row r="42" spans="1:8">
      <c r="A42" s="12" t="s">
        <v>18</v>
      </c>
      <c r="B42" s="7">
        <v>7.0000000000000001E-3</v>
      </c>
      <c r="C42" s="7">
        <v>70</v>
      </c>
      <c r="D42" s="7">
        <v>0.76</v>
      </c>
      <c r="E42" s="7">
        <v>0.9</v>
      </c>
      <c r="F42" s="7">
        <v>4562</v>
      </c>
      <c r="G42" s="16">
        <f t="shared" si="5"/>
        <v>70204.678362573104</v>
      </c>
      <c r="H42" s="16">
        <f t="shared" si="4"/>
        <v>74766.678362573104</v>
      </c>
    </row>
    <row r="43" spans="1:8">
      <c r="A43" s="12" t="s">
        <v>18</v>
      </c>
      <c r="B43" s="7"/>
      <c r="C43" s="7"/>
      <c r="D43" s="7"/>
      <c r="E43" s="7"/>
      <c r="F43" s="7"/>
      <c r="G43" s="7"/>
      <c r="H43" s="17">
        <f>SUM(H34:H42)</f>
        <v>1751490.4914813719</v>
      </c>
    </row>
    <row r="44" spans="1:8" ht="18.75" thickBot="1"/>
    <row r="45" spans="1:8">
      <c r="A45" s="3" t="s">
        <v>11</v>
      </c>
      <c r="B45" s="4" t="s">
        <v>0</v>
      </c>
      <c r="C45" s="4" t="s">
        <v>1</v>
      </c>
      <c r="D45" s="4" t="s">
        <v>2</v>
      </c>
      <c r="E45" s="4" t="s">
        <v>3</v>
      </c>
      <c r="F45" s="4" t="s">
        <v>4</v>
      </c>
      <c r="G45" s="4" t="s">
        <v>7</v>
      </c>
      <c r="H45" s="5" t="s">
        <v>5</v>
      </c>
    </row>
    <row r="46" spans="1:8">
      <c r="A46" s="6" t="s">
        <v>12</v>
      </c>
      <c r="B46" s="7"/>
      <c r="C46" s="7"/>
      <c r="D46" s="7"/>
      <c r="E46" s="7"/>
      <c r="F46" s="7"/>
      <c r="G46" s="7" t="s">
        <v>38</v>
      </c>
      <c r="H46" s="8" t="s">
        <v>6</v>
      </c>
    </row>
    <row r="47" spans="1:8" ht="18.75" thickBot="1">
      <c r="A47" s="9"/>
      <c r="B47" s="10" t="s">
        <v>8</v>
      </c>
      <c r="C47" s="10" t="s">
        <v>9</v>
      </c>
      <c r="D47" s="10" t="s">
        <v>13</v>
      </c>
      <c r="E47" s="10" t="s">
        <v>13</v>
      </c>
      <c r="F47" s="10" t="s">
        <v>10</v>
      </c>
      <c r="G47" s="10" t="s">
        <v>10</v>
      </c>
      <c r="H47" s="11" t="s">
        <v>10</v>
      </c>
    </row>
    <row r="48" spans="1:8">
      <c r="A48" s="12" t="s">
        <v>28</v>
      </c>
      <c r="B48" s="13">
        <v>0.02</v>
      </c>
      <c r="C48" s="13">
        <v>80</v>
      </c>
      <c r="D48" s="13">
        <v>0.71</v>
      </c>
      <c r="E48" s="13">
        <v>0.91</v>
      </c>
      <c r="F48" s="13">
        <v>2896</v>
      </c>
      <c r="G48" s="16">
        <f>9.8*0.25*B48*C48*40000/(D48*E48)</f>
        <v>242686.89057421451</v>
      </c>
      <c r="H48" s="14">
        <f t="shared" ref="H48:H56" si="6">F48+G48</f>
        <v>245582.89057421451</v>
      </c>
    </row>
    <row r="49" spans="1:8">
      <c r="A49" s="12" t="s">
        <v>28</v>
      </c>
      <c r="B49" s="7">
        <v>7.0000000000000001E-3</v>
      </c>
      <c r="C49" s="7">
        <v>128</v>
      </c>
      <c r="D49" s="7">
        <v>0.64</v>
      </c>
      <c r="E49" s="7">
        <v>0.88</v>
      </c>
      <c r="F49" s="7">
        <v>2332</v>
      </c>
      <c r="G49" s="16">
        <f t="shared" ref="G49:G56" si="7">9.8*0.25*B49*C49*40000/(D49*E49)</f>
        <v>155909.09090909091</v>
      </c>
      <c r="H49" s="16">
        <f t="shared" si="6"/>
        <v>158241.09090909091</v>
      </c>
    </row>
    <row r="50" spans="1:8">
      <c r="A50" s="12" t="s">
        <v>19</v>
      </c>
      <c r="B50" s="7">
        <v>4.4999999999999998E-2</v>
      </c>
      <c r="C50" s="7">
        <v>90</v>
      </c>
      <c r="D50" s="7">
        <v>0.75</v>
      </c>
      <c r="E50" s="7">
        <v>0.93</v>
      </c>
      <c r="F50" s="7">
        <v>10279</v>
      </c>
      <c r="G50" s="16">
        <f t="shared" si="7"/>
        <v>569032.25806451612</v>
      </c>
      <c r="H50" s="16">
        <f t="shared" si="6"/>
        <v>579311.25806451612</v>
      </c>
    </row>
    <row r="51" spans="1:8">
      <c r="A51" s="12" t="s">
        <v>19</v>
      </c>
      <c r="B51" s="7">
        <v>4.4999999999999998E-2</v>
      </c>
      <c r="C51" s="7">
        <v>90</v>
      </c>
      <c r="D51" s="7">
        <v>0.75</v>
      </c>
      <c r="E51" s="7">
        <v>0.93</v>
      </c>
      <c r="F51" s="7">
        <v>10279</v>
      </c>
      <c r="G51" s="16">
        <f t="shared" si="7"/>
        <v>569032.25806451612</v>
      </c>
      <c r="H51" s="16">
        <f t="shared" si="6"/>
        <v>579311.25806451612</v>
      </c>
    </row>
    <row r="52" spans="1:8">
      <c r="A52" s="12" t="s">
        <v>19</v>
      </c>
      <c r="B52" s="7">
        <v>4.0000000000000001E-3</v>
      </c>
      <c r="C52" s="7">
        <v>225</v>
      </c>
      <c r="D52" s="7">
        <v>0.62</v>
      </c>
      <c r="E52" s="7">
        <v>0.88</v>
      </c>
      <c r="F52" s="7">
        <v>2631</v>
      </c>
      <c r="G52" s="16">
        <f t="shared" si="7"/>
        <v>161656.89149560122</v>
      </c>
      <c r="H52" s="16">
        <f t="shared" si="6"/>
        <v>164287.89149560122</v>
      </c>
    </row>
    <row r="53" spans="1:8">
      <c r="A53" s="12" t="s">
        <v>19</v>
      </c>
      <c r="B53" s="7">
        <v>7.0000000000000001E-3</v>
      </c>
      <c r="C53" s="7">
        <v>96</v>
      </c>
      <c r="D53" s="7">
        <v>0.64</v>
      </c>
      <c r="E53" s="7">
        <v>0.88</v>
      </c>
      <c r="F53" s="7">
        <v>2098</v>
      </c>
      <c r="G53" s="16">
        <f t="shared" si="7"/>
        <v>116931.81818181821</v>
      </c>
      <c r="H53" s="16">
        <f t="shared" si="6"/>
        <v>119029.81818181821</v>
      </c>
    </row>
    <row r="54" spans="1:8">
      <c r="A54" s="12" t="s">
        <v>19</v>
      </c>
      <c r="B54" s="7">
        <v>3.0000000000000001E-3</v>
      </c>
      <c r="C54" s="7">
        <v>54</v>
      </c>
      <c r="D54" s="7">
        <v>0.59</v>
      </c>
      <c r="E54" s="7">
        <v>0.83</v>
      </c>
      <c r="F54" s="7">
        <v>1162</v>
      </c>
      <c r="G54" s="16">
        <f t="shared" si="7"/>
        <v>32419.848887073724</v>
      </c>
      <c r="H54" s="16">
        <f t="shared" si="6"/>
        <v>33581.84888707372</v>
      </c>
    </row>
    <row r="55" spans="1:8">
      <c r="A55" s="12" t="s">
        <v>19</v>
      </c>
      <c r="B55" s="7">
        <v>6.0000000000000001E-3</v>
      </c>
      <c r="C55" s="7">
        <v>20</v>
      </c>
      <c r="D55" s="7">
        <v>0.71</v>
      </c>
      <c r="E55" s="7">
        <v>0.81</v>
      </c>
      <c r="F55" s="7">
        <v>312</v>
      </c>
      <c r="G55" s="16">
        <f t="shared" si="7"/>
        <v>20448.617631716224</v>
      </c>
      <c r="H55" s="16">
        <f t="shared" si="6"/>
        <v>20760.617631716224</v>
      </c>
    </row>
    <row r="56" spans="1:8">
      <c r="A56" s="12" t="s">
        <v>19</v>
      </c>
      <c r="B56" s="7">
        <v>7.0000000000000001E-3</v>
      </c>
      <c r="C56" s="7">
        <v>70</v>
      </c>
      <c r="D56" s="7">
        <v>0.52</v>
      </c>
      <c r="E56" s="7">
        <v>0.88</v>
      </c>
      <c r="F56" s="7">
        <v>1273</v>
      </c>
      <c r="G56" s="16">
        <f t="shared" si="7"/>
        <v>104938.8111888112</v>
      </c>
      <c r="H56" s="16">
        <f t="shared" si="6"/>
        <v>106211.8111888112</v>
      </c>
    </row>
    <row r="57" spans="1:8">
      <c r="A57" s="12" t="s">
        <v>25</v>
      </c>
      <c r="B57" s="7"/>
      <c r="C57" s="7"/>
      <c r="D57" s="7"/>
      <c r="E57" s="7"/>
      <c r="F57" s="7"/>
      <c r="G57" s="7"/>
      <c r="H57" s="17">
        <f>SUM(H48:H56)</f>
        <v>2006318.4849973582</v>
      </c>
    </row>
    <row r="58" spans="1:8" ht="18.75" thickBot="1"/>
    <row r="59" spans="1:8">
      <c r="A59" s="3" t="s">
        <v>11</v>
      </c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7</v>
      </c>
      <c r="H59" s="5" t="s">
        <v>5</v>
      </c>
    </row>
    <row r="60" spans="1:8">
      <c r="A60" s="6" t="s">
        <v>12</v>
      </c>
      <c r="B60" s="7"/>
      <c r="C60" s="7"/>
      <c r="D60" s="7"/>
      <c r="E60" s="7"/>
      <c r="F60" s="7"/>
      <c r="G60" s="7" t="s">
        <v>38</v>
      </c>
      <c r="H60" s="8" t="s">
        <v>6</v>
      </c>
    </row>
    <row r="61" spans="1:8" ht="18.75" thickBot="1">
      <c r="A61" s="9"/>
      <c r="B61" s="10" t="s">
        <v>8</v>
      </c>
      <c r="C61" s="10" t="s">
        <v>9</v>
      </c>
      <c r="D61" s="10" t="s">
        <v>13</v>
      </c>
      <c r="E61" s="10" t="s">
        <v>13</v>
      </c>
      <c r="F61" s="10" t="s">
        <v>10</v>
      </c>
      <c r="G61" s="10" t="s">
        <v>10</v>
      </c>
      <c r="H61" s="11" t="s">
        <v>10</v>
      </c>
    </row>
    <row r="62" spans="1:8">
      <c r="A62" s="12" t="s">
        <v>20</v>
      </c>
      <c r="B62" s="13">
        <v>0.02</v>
      </c>
      <c r="C62" s="13">
        <v>80</v>
      </c>
      <c r="D62" s="13">
        <v>0.78</v>
      </c>
      <c r="E62" s="13">
        <v>0.94</v>
      </c>
      <c r="F62" s="13">
        <v>11119</v>
      </c>
      <c r="G62" s="16">
        <f>9.8*0.25*B62*C62*40000/(D62*E62)</f>
        <v>213857.06492089471</v>
      </c>
      <c r="H62" s="14">
        <f t="shared" ref="H62:H70" si="8">F62+G62</f>
        <v>224976.06492089471</v>
      </c>
    </row>
    <row r="63" spans="1:8">
      <c r="A63" s="12" t="s">
        <v>29</v>
      </c>
      <c r="B63" s="7">
        <v>7.0000000000000001E-3</v>
      </c>
      <c r="C63" s="7">
        <v>128</v>
      </c>
      <c r="D63" s="7">
        <v>0.64</v>
      </c>
      <c r="E63" s="7">
        <v>0.92</v>
      </c>
      <c r="F63" s="7">
        <v>5619</v>
      </c>
      <c r="G63" s="16">
        <f t="shared" ref="G63:G70" si="9">9.8*0.25*B63*C63*40000/(D63*E63)</f>
        <v>149130.43478260873</v>
      </c>
      <c r="H63" s="16">
        <f t="shared" si="8"/>
        <v>154749.43478260873</v>
      </c>
    </row>
    <row r="64" spans="1:8">
      <c r="A64" s="12" t="s">
        <v>20</v>
      </c>
      <c r="B64" s="7">
        <v>4.4999999999999998E-2</v>
      </c>
      <c r="C64" s="7">
        <v>90</v>
      </c>
      <c r="D64" s="7">
        <v>0.79</v>
      </c>
      <c r="E64" s="7">
        <v>0.95</v>
      </c>
      <c r="F64" s="7">
        <v>10198</v>
      </c>
      <c r="G64" s="16">
        <f t="shared" si="9"/>
        <v>528847.43504330446</v>
      </c>
      <c r="H64" s="16">
        <f t="shared" si="8"/>
        <v>539045.43504330446</v>
      </c>
    </row>
    <row r="65" spans="1:8">
      <c r="A65" s="12" t="s">
        <v>20</v>
      </c>
      <c r="B65" s="7">
        <v>4.4999999999999998E-2</v>
      </c>
      <c r="C65" s="7">
        <v>90</v>
      </c>
      <c r="D65" s="7">
        <v>0.79</v>
      </c>
      <c r="E65" s="7">
        <v>0.95</v>
      </c>
      <c r="F65" s="7">
        <v>10198</v>
      </c>
      <c r="G65" s="16">
        <f t="shared" si="9"/>
        <v>528847.43504330446</v>
      </c>
      <c r="H65" s="16">
        <f t="shared" si="8"/>
        <v>539045.43504330446</v>
      </c>
    </row>
    <row r="66" spans="1:8">
      <c r="A66" s="12" t="s">
        <v>20</v>
      </c>
      <c r="B66" s="7">
        <v>4.0000000000000001E-3</v>
      </c>
      <c r="C66" s="7">
        <v>225</v>
      </c>
      <c r="D66" s="7">
        <v>0.55000000000000004</v>
      </c>
      <c r="E66" s="7">
        <v>0.93</v>
      </c>
      <c r="F66" s="7">
        <v>6249</v>
      </c>
      <c r="G66" s="16">
        <f t="shared" si="9"/>
        <v>172434.01759530793</v>
      </c>
      <c r="H66" s="16">
        <f t="shared" si="8"/>
        <v>178683.01759530793</v>
      </c>
    </row>
    <row r="67" spans="1:8">
      <c r="A67" s="12" t="s">
        <v>20</v>
      </c>
      <c r="B67" s="7">
        <v>7.0000000000000001E-3</v>
      </c>
      <c r="C67" s="7">
        <v>96</v>
      </c>
      <c r="D67" s="7">
        <v>0.63</v>
      </c>
      <c r="E67" s="7">
        <v>0.92</v>
      </c>
      <c r="F67" s="7">
        <v>5123</v>
      </c>
      <c r="G67" s="16">
        <f t="shared" si="9"/>
        <v>113623.18840579713</v>
      </c>
      <c r="H67" s="16">
        <f t="shared" si="8"/>
        <v>118746.18840579713</v>
      </c>
    </row>
    <row r="68" spans="1:8">
      <c r="A68" s="12" t="s">
        <v>20</v>
      </c>
      <c r="B68" s="7">
        <v>3.0000000000000001E-3</v>
      </c>
      <c r="C68" s="7">
        <v>54</v>
      </c>
      <c r="D68" s="7">
        <v>0.64</v>
      </c>
      <c r="E68" s="7">
        <v>0.84</v>
      </c>
      <c r="F68" s="7">
        <v>1198</v>
      </c>
      <c r="G68" s="16">
        <f t="shared" si="9"/>
        <v>29531.250000000004</v>
      </c>
      <c r="H68" s="16">
        <f t="shared" si="8"/>
        <v>30729.250000000004</v>
      </c>
    </row>
    <row r="69" spans="1:8">
      <c r="A69" s="12" t="s">
        <v>20</v>
      </c>
      <c r="B69" s="7">
        <v>6.0000000000000001E-3</v>
      </c>
      <c r="C69" s="7">
        <v>20</v>
      </c>
      <c r="D69" s="7">
        <v>0.71</v>
      </c>
      <c r="E69" s="7">
        <v>0.81</v>
      </c>
      <c r="F69" s="7">
        <v>630</v>
      </c>
      <c r="G69" s="16">
        <f t="shared" si="9"/>
        <v>20448.617631716224</v>
      </c>
      <c r="H69" s="16">
        <f t="shared" si="8"/>
        <v>21078.617631716224</v>
      </c>
    </row>
    <row r="70" spans="1:8">
      <c r="A70" s="12" t="s">
        <v>20</v>
      </c>
      <c r="B70" s="7">
        <v>7.0000000000000001E-3</v>
      </c>
      <c r="C70" s="7">
        <v>70</v>
      </c>
      <c r="D70" s="7">
        <v>0.64</v>
      </c>
      <c r="E70" s="7">
        <v>0.91</v>
      </c>
      <c r="F70" s="7">
        <v>4575</v>
      </c>
      <c r="G70" s="16">
        <f t="shared" si="9"/>
        <v>82451.923076923093</v>
      </c>
      <c r="H70" s="16">
        <f t="shared" si="8"/>
        <v>87026.923076923093</v>
      </c>
    </row>
    <row r="71" spans="1:8">
      <c r="A71" s="12" t="s">
        <v>25</v>
      </c>
      <c r="B71" s="7"/>
      <c r="C71" s="7"/>
      <c r="D71" s="7"/>
      <c r="E71" s="7"/>
      <c r="F71" s="7"/>
      <c r="G71" s="7"/>
      <c r="H71" s="17">
        <f>SUM(H62:H70)</f>
        <v>1894080.3664998566</v>
      </c>
    </row>
    <row r="72" spans="1:8" ht="18.75" thickBot="1"/>
    <row r="73" spans="1:8">
      <c r="A73" s="3" t="s">
        <v>11</v>
      </c>
      <c r="B73" s="4" t="s">
        <v>0</v>
      </c>
      <c r="C73" s="4" t="s">
        <v>1</v>
      </c>
      <c r="D73" s="4" t="s">
        <v>2</v>
      </c>
      <c r="E73" s="4" t="s">
        <v>3</v>
      </c>
      <c r="F73" s="4" t="s">
        <v>4</v>
      </c>
      <c r="G73" s="4" t="s">
        <v>7</v>
      </c>
      <c r="H73" s="5" t="s">
        <v>5</v>
      </c>
    </row>
    <row r="74" spans="1:8">
      <c r="A74" s="6" t="s">
        <v>12</v>
      </c>
      <c r="B74" s="7"/>
      <c r="C74" s="7"/>
      <c r="D74" s="7"/>
      <c r="E74" s="7"/>
      <c r="F74" s="7"/>
      <c r="G74" s="7" t="s">
        <v>38</v>
      </c>
      <c r="H74" s="8" t="s">
        <v>6</v>
      </c>
    </row>
    <row r="75" spans="1:8" ht="18.75" thickBot="1">
      <c r="A75" s="9"/>
      <c r="B75" s="10" t="s">
        <v>8</v>
      </c>
      <c r="C75" s="10" t="s">
        <v>9</v>
      </c>
      <c r="D75" s="10" t="s">
        <v>13</v>
      </c>
      <c r="E75" s="10" t="s">
        <v>13</v>
      </c>
      <c r="F75" s="10" t="s">
        <v>10</v>
      </c>
      <c r="G75" s="10" t="s">
        <v>10</v>
      </c>
      <c r="H75" s="11" t="s">
        <v>10</v>
      </c>
    </row>
    <row r="76" spans="1:8">
      <c r="A76" s="12" t="s">
        <v>21</v>
      </c>
      <c r="B76" s="13">
        <v>0.02</v>
      </c>
      <c r="C76" s="13">
        <v>80</v>
      </c>
      <c r="D76" s="13">
        <v>0.72</v>
      </c>
      <c r="E76" s="13">
        <v>0.91</v>
      </c>
      <c r="F76" s="13">
        <v>2570</v>
      </c>
      <c r="G76" s="16">
        <f>9.8*0.25*B76*C76*40000/(D76*E76)</f>
        <v>239316.23931623931</v>
      </c>
      <c r="H76" s="14">
        <f t="shared" ref="H76:H84" si="10">F76+G76</f>
        <v>241886.23931623931</v>
      </c>
    </row>
    <row r="77" spans="1:8">
      <c r="A77" s="12" t="s">
        <v>30</v>
      </c>
      <c r="B77" s="7">
        <v>7.0000000000000001E-3</v>
      </c>
      <c r="C77" s="7">
        <v>128</v>
      </c>
      <c r="D77" s="7">
        <v>0.59</v>
      </c>
      <c r="E77" s="7">
        <v>0.9</v>
      </c>
      <c r="F77" s="7">
        <v>3350</v>
      </c>
      <c r="G77" s="16">
        <f t="shared" ref="G77:G84" si="11">9.8*0.25*B77*C77*40000/(D77*E77)</f>
        <v>165363.46516007534</v>
      </c>
      <c r="H77" s="16">
        <f t="shared" si="10"/>
        <v>168713.46516007534</v>
      </c>
    </row>
    <row r="78" spans="1:8">
      <c r="A78" s="12" t="s">
        <v>21</v>
      </c>
      <c r="B78" s="7">
        <v>4.4999999999999998E-2</v>
      </c>
      <c r="C78" s="7">
        <v>90</v>
      </c>
      <c r="D78" s="7">
        <v>0.74</v>
      </c>
      <c r="E78" s="7">
        <v>0.91</v>
      </c>
      <c r="F78" s="7">
        <v>15500</v>
      </c>
      <c r="G78" s="16">
        <f t="shared" si="11"/>
        <v>589397.08939708944</v>
      </c>
      <c r="H78" s="16">
        <f t="shared" si="10"/>
        <v>604897.08939708944</v>
      </c>
    </row>
    <row r="79" spans="1:8">
      <c r="A79" s="12" t="s">
        <v>21</v>
      </c>
      <c r="B79" s="7">
        <v>4.4999999999999998E-2</v>
      </c>
      <c r="C79" s="7">
        <v>90</v>
      </c>
      <c r="D79" s="7">
        <v>0.74</v>
      </c>
      <c r="E79" s="7">
        <v>0.91</v>
      </c>
      <c r="F79" s="7">
        <v>15500</v>
      </c>
      <c r="G79" s="16">
        <f t="shared" si="11"/>
        <v>589397.08939708944</v>
      </c>
      <c r="H79" s="16">
        <f t="shared" si="10"/>
        <v>604897.08939708944</v>
      </c>
    </row>
    <row r="80" spans="1:8">
      <c r="A80" s="12" t="s">
        <v>21</v>
      </c>
      <c r="B80" s="7">
        <v>4.0000000000000001E-3</v>
      </c>
      <c r="C80" s="7">
        <v>225</v>
      </c>
      <c r="D80" s="7">
        <v>0.57999999999999996</v>
      </c>
      <c r="E80" s="7">
        <v>0.91</v>
      </c>
      <c r="F80" s="7">
        <v>3560</v>
      </c>
      <c r="G80" s="16">
        <f t="shared" si="11"/>
        <v>167108.75331564993</v>
      </c>
      <c r="H80" s="16">
        <f t="shared" si="10"/>
        <v>170668.75331564993</v>
      </c>
    </row>
    <row r="81" spans="1:8">
      <c r="A81" s="12" t="s">
        <v>21</v>
      </c>
      <c r="B81" s="7">
        <v>7.0000000000000001E-3</v>
      </c>
      <c r="C81" s="7">
        <v>96</v>
      </c>
      <c r="D81" s="7">
        <v>0.59</v>
      </c>
      <c r="E81" s="7">
        <v>0.9</v>
      </c>
      <c r="F81" s="7">
        <v>2980</v>
      </c>
      <c r="G81" s="16">
        <f t="shared" si="11"/>
        <v>124022.59887005652</v>
      </c>
      <c r="H81" s="16">
        <f t="shared" si="10"/>
        <v>127002.59887005652</v>
      </c>
    </row>
    <row r="82" spans="1:8">
      <c r="A82" s="12" t="s">
        <v>21</v>
      </c>
      <c r="B82" s="7">
        <v>3.0000000000000001E-3</v>
      </c>
      <c r="C82" s="7">
        <v>54</v>
      </c>
      <c r="D82" s="7">
        <v>0.54</v>
      </c>
      <c r="E82" s="7">
        <v>0.88</v>
      </c>
      <c r="F82" s="7">
        <v>1970</v>
      </c>
      <c r="G82" s="16">
        <f t="shared" si="11"/>
        <v>33409.090909090912</v>
      </c>
      <c r="H82" s="16">
        <f t="shared" si="10"/>
        <v>35379.090909090912</v>
      </c>
    </row>
    <row r="83" spans="1:8">
      <c r="A83" s="12" t="s">
        <v>21</v>
      </c>
      <c r="B83" s="7">
        <v>6.0000000000000001E-3</v>
      </c>
      <c r="C83" s="7">
        <v>20</v>
      </c>
      <c r="D83" s="7">
        <v>0.7</v>
      </c>
      <c r="E83" s="7">
        <v>0.81</v>
      </c>
      <c r="F83" s="7">
        <v>450</v>
      </c>
      <c r="G83" s="16">
        <f t="shared" si="11"/>
        <v>20740.740740740745</v>
      </c>
      <c r="H83" s="16">
        <f t="shared" si="10"/>
        <v>21190.740740740745</v>
      </c>
    </row>
    <row r="84" spans="1:8">
      <c r="A84" s="12" t="s">
        <v>21</v>
      </c>
      <c r="B84" s="7">
        <v>7.0000000000000001E-3</v>
      </c>
      <c r="C84" s="7">
        <v>70</v>
      </c>
      <c r="D84" s="7">
        <v>0.59</v>
      </c>
      <c r="E84" s="7">
        <v>0.9</v>
      </c>
      <c r="F84" s="7">
        <v>2980</v>
      </c>
      <c r="G84" s="16">
        <f t="shared" si="11"/>
        <v>90433.145009416199</v>
      </c>
      <c r="H84" s="16">
        <f t="shared" si="10"/>
        <v>93413.145009416199</v>
      </c>
    </row>
    <row r="85" spans="1:8">
      <c r="A85" s="12" t="s">
        <v>25</v>
      </c>
      <c r="B85" s="7"/>
      <c r="C85" s="7"/>
      <c r="D85" s="7"/>
      <c r="E85" s="7"/>
      <c r="F85" s="7"/>
      <c r="G85" s="7"/>
      <c r="H85" s="17">
        <f>SUM(H76:H84)</f>
        <v>2068048.2121154477</v>
      </c>
    </row>
    <row r="86" spans="1:8" ht="18.75" thickBot="1"/>
    <row r="87" spans="1:8">
      <c r="A87" s="3" t="s">
        <v>11</v>
      </c>
      <c r="B87" s="4" t="s">
        <v>0</v>
      </c>
      <c r="C87" s="4" t="s">
        <v>1</v>
      </c>
      <c r="D87" s="4" t="s">
        <v>2</v>
      </c>
      <c r="E87" s="4" t="s">
        <v>3</v>
      </c>
      <c r="F87" s="4" t="s">
        <v>4</v>
      </c>
      <c r="G87" s="4" t="s">
        <v>7</v>
      </c>
      <c r="H87" s="5" t="s">
        <v>5</v>
      </c>
    </row>
    <row r="88" spans="1:8">
      <c r="A88" s="6" t="s">
        <v>12</v>
      </c>
      <c r="B88" s="7"/>
      <c r="C88" s="7"/>
      <c r="D88" s="7"/>
      <c r="E88" s="7"/>
      <c r="F88" s="7"/>
      <c r="G88" s="7" t="s">
        <v>38</v>
      </c>
      <c r="H88" s="8" t="s">
        <v>6</v>
      </c>
    </row>
    <row r="89" spans="1:8" ht="18.75" thickBot="1">
      <c r="A89" s="9"/>
      <c r="B89" s="10" t="s">
        <v>8</v>
      </c>
      <c r="C89" s="10" t="s">
        <v>9</v>
      </c>
      <c r="D89" s="10" t="s">
        <v>13</v>
      </c>
      <c r="E89" s="10" t="s">
        <v>13</v>
      </c>
      <c r="F89" s="10" t="s">
        <v>10</v>
      </c>
      <c r="G89" s="10" t="s">
        <v>10</v>
      </c>
      <c r="H89" s="11" t="s">
        <v>10</v>
      </c>
    </row>
    <row r="90" spans="1:8">
      <c r="A90" s="12" t="s">
        <v>31</v>
      </c>
      <c r="B90" s="13">
        <v>0.02</v>
      </c>
      <c r="C90" s="13">
        <v>80</v>
      </c>
      <c r="D90" s="13">
        <v>0.75</v>
      </c>
      <c r="E90" s="13">
        <v>0.92</v>
      </c>
      <c r="F90" s="13">
        <v>11150</v>
      </c>
      <c r="G90" s="16">
        <f>9.8*0.25*B90*C90*40000/(D90*E90)</f>
        <v>227246.37681159418</v>
      </c>
      <c r="H90" s="14">
        <f t="shared" ref="H90:H98" si="12">F90+G90</f>
        <v>238396.37681159418</v>
      </c>
    </row>
    <row r="91" spans="1:8">
      <c r="A91" s="12" t="s">
        <v>31</v>
      </c>
      <c r="B91" s="7">
        <v>7.0000000000000001E-3</v>
      </c>
      <c r="C91" s="7">
        <v>128</v>
      </c>
      <c r="D91" s="7">
        <v>0.71</v>
      </c>
      <c r="E91" s="7">
        <v>0.89</v>
      </c>
      <c r="F91" s="7">
        <v>4645</v>
      </c>
      <c r="G91" s="16">
        <f t="shared" ref="G91:G98" si="13">9.8*0.25*B91*C91*40000/(D91*E91)</f>
        <v>138958.69599620195</v>
      </c>
      <c r="H91" s="16">
        <f t="shared" si="12"/>
        <v>143603.69599620195</v>
      </c>
    </row>
    <row r="92" spans="1:8">
      <c r="A92" s="12" t="s">
        <v>22</v>
      </c>
      <c r="B92" s="7">
        <v>4.4999999999999998E-2</v>
      </c>
      <c r="C92" s="7">
        <v>90</v>
      </c>
      <c r="D92" s="7">
        <v>0.79</v>
      </c>
      <c r="E92" s="7">
        <v>0.93</v>
      </c>
      <c r="F92" s="7">
        <v>6750</v>
      </c>
      <c r="G92" s="16">
        <f t="shared" si="13"/>
        <v>540220.49816251535</v>
      </c>
      <c r="H92" s="16">
        <f t="shared" si="12"/>
        <v>546970.49816251535</v>
      </c>
    </row>
    <row r="93" spans="1:8">
      <c r="A93" s="12" t="s">
        <v>22</v>
      </c>
      <c r="B93" s="7">
        <v>4.4999999999999998E-2</v>
      </c>
      <c r="C93" s="7">
        <v>90</v>
      </c>
      <c r="D93" s="7">
        <v>0.79</v>
      </c>
      <c r="E93" s="7">
        <v>0.93</v>
      </c>
      <c r="F93" s="7">
        <v>6750</v>
      </c>
      <c r="G93" s="16">
        <f t="shared" si="13"/>
        <v>540220.49816251535</v>
      </c>
      <c r="H93" s="16">
        <f t="shared" si="12"/>
        <v>546970.49816251535</v>
      </c>
    </row>
    <row r="94" spans="1:8">
      <c r="A94" s="12" t="s">
        <v>22</v>
      </c>
      <c r="B94" s="7">
        <v>4.0000000000000001E-3</v>
      </c>
      <c r="C94" s="7">
        <v>225</v>
      </c>
      <c r="D94" s="7">
        <v>0.59</v>
      </c>
      <c r="E94" s="7">
        <v>0.91</v>
      </c>
      <c r="F94" s="7">
        <v>5880</v>
      </c>
      <c r="G94" s="16">
        <f t="shared" si="13"/>
        <v>164276.40156453717</v>
      </c>
      <c r="H94" s="16">
        <f t="shared" si="12"/>
        <v>170156.40156453717</v>
      </c>
    </row>
    <row r="95" spans="1:8">
      <c r="A95" s="12" t="s">
        <v>22</v>
      </c>
      <c r="B95" s="7">
        <v>7.0000000000000001E-3</v>
      </c>
      <c r="C95" s="7">
        <v>96</v>
      </c>
      <c r="D95" s="7">
        <v>0.71</v>
      </c>
      <c r="E95" s="7">
        <v>0.88</v>
      </c>
      <c r="F95" s="7">
        <v>3920</v>
      </c>
      <c r="G95" s="16">
        <f t="shared" si="13"/>
        <v>105403.32906530092</v>
      </c>
      <c r="H95" s="16">
        <f t="shared" si="12"/>
        <v>109323.32906530092</v>
      </c>
    </row>
    <row r="96" spans="1:8">
      <c r="A96" s="12" t="s">
        <v>22</v>
      </c>
      <c r="B96" s="7">
        <v>3.0000000000000001E-3</v>
      </c>
      <c r="C96" s="7">
        <v>54</v>
      </c>
      <c r="D96" s="7">
        <v>0.69</v>
      </c>
      <c r="E96" s="7">
        <v>0.8</v>
      </c>
      <c r="F96" s="7">
        <v>5035</v>
      </c>
      <c r="G96" s="16">
        <f t="shared" si="13"/>
        <v>28760.869565217399</v>
      </c>
      <c r="H96" s="16">
        <f t="shared" si="12"/>
        <v>33795.869565217399</v>
      </c>
    </row>
    <row r="97" spans="1:8">
      <c r="A97" s="12" t="s">
        <v>22</v>
      </c>
      <c r="B97" s="7">
        <v>6.0000000000000001E-3</v>
      </c>
      <c r="C97" s="7">
        <v>20</v>
      </c>
      <c r="D97" s="7">
        <v>0.7</v>
      </c>
      <c r="E97" s="7">
        <v>0.78</v>
      </c>
      <c r="F97" s="7">
        <v>2920</v>
      </c>
      <c r="G97" s="16">
        <f t="shared" si="13"/>
        <v>21538.461538461546</v>
      </c>
      <c r="H97" s="16">
        <f t="shared" si="12"/>
        <v>24458.461538461546</v>
      </c>
    </row>
    <row r="98" spans="1:8">
      <c r="A98" s="12" t="s">
        <v>22</v>
      </c>
      <c r="B98" s="7">
        <v>7.0000000000000001E-3</v>
      </c>
      <c r="C98" s="7">
        <v>70</v>
      </c>
      <c r="D98" s="7">
        <v>0.72</v>
      </c>
      <c r="E98" s="7">
        <v>0.86</v>
      </c>
      <c r="F98" s="7">
        <v>7050</v>
      </c>
      <c r="G98" s="16">
        <f t="shared" si="13"/>
        <v>77551.679586563318</v>
      </c>
      <c r="H98" s="16">
        <f t="shared" si="12"/>
        <v>84601.679586563318</v>
      </c>
    </row>
    <row r="99" spans="1:8">
      <c r="A99" s="12" t="s">
        <v>25</v>
      </c>
      <c r="B99" s="7"/>
      <c r="C99" s="7"/>
      <c r="D99" s="7"/>
      <c r="E99" s="7"/>
      <c r="F99" s="7"/>
      <c r="G99" s="7"/>
      <c r="H99" s="17">
        <f>SUM(H90:H98)</f>
        <v>1898276.8104529069</v>
      </c>
    </row>
    <row r="100" spans="1:8" ht="18.75" thickBot="1"/>
    <row r="101" spans="1:8">
      <c r="A101" s="3" t="s">
        <v>11</v>
      </c>
      <c r="B101" s="4" t="s">
        <v>0</v>
      </c>
      <c r="C101" s="4" t="s">
        <v>1</v>
      </c>
      <c r="D101" s="4" t="s">
        <v>2</v>
      </c>
      <c r="E101" s="4" t="s">
        <v>3</v>
      </c>
      <c r="F101" s="4" t="s">
        <v>4</v>
      </c>
      <c r="G101" s="4" t="s">
        <v>7</v>
      </c>
      <c r="H101" s="5" t="s">
        <v>5</v>
      </c>
    </row>
    <row r="102" spans="1:8">
      <c r="A102" s="6" t="s">
        <v>12</v>
      </c>
      <c r="B102" s="7"/>
      <c r="C102" s="7"/>
      <c r="D102" s="7"/>
      <c r="E102" s="7"/>
      <c r="F102" s="7"/>
      <c r="G102" s="7" t="s">
        <v>38</v>
      </c>
      <c r="H102" s="8" t="s">
        <v>6</v>
      </c>
    </row>
    <row r="103" spans="1:8" ht="18.75" thickBot="1">
      <c r="A103" s="9"/>
      <c r="B103" s="10" t="s">
        <v>8</v>
      </c>
      <c r="C103" s="10" t="s">
        <v>9</v>
      </c>
      <c r="D103" s="10" t="s">
        <v>13</v>
      </c>
      <c r="E103" s="10" t="s">
        <v>13</v>
      </c>
      <c r="F103" s="10" t="s">
        <v>10</v>
      </c>
      <c r="G103" s="10" t="s">
        <v>10</v>
      </c>
      <c r="H103" s="11" t="s">
        <v>10</v>
      </c>
    </row>
    <row r="104" spans="1:8">
      <c r="A104" s="12" t="s">
        <v>32</v>
      </c>
      <c r="B104" s="13">
        <v>0.02</v>
      </c>
      <c r="C104" s="13">
        <v>80</v>
      </c>
      <c r="D104" s="13">
        <v>0.69</v>
      </c>
      <c r="E104" s="13">
        <v>0.91</v>
      </c>
      <c r="F104" s="13">
        <v>5248</v>
      </c>
      <c r="G104" s="16">
        <f>9.8*0.25*B104*C104*40000/(D104*E104)</f>
        <v>249721.29319955406</v>
      </c>
      <c r="H104" s="14">
        <f t="shared" ref="H104:H112" si="14">F104+G104</f>
        <v>254969.29319955406</v>
      </c>
    </row>
    <row r="105" spans="1:8">
      <c r="A105" s="12" t="s">
        <v>32</v>
      </c>
      <c r="B105" s="7">
        <v>7.0000000000000001E-3</v>
      </c>
      <c r="C105" s="7">
        <v>128</v>
      </c>
      <c r="D105" s="7">
        <v>0.66</v>
      </c>
      <c r="E105" s="7">
        <v>0.9</v>
      </c>
      <c r="F105" s="7">
        <v>4224</v>
      </c>
      <c r="G105" s="16">
        <f t="shared" ref="G105:G112" si="15">9.8*0.25*B105*C105*40000/(D105*E105)</f>
        <v>147824.91582491584</v>
      </c>
      <c r="H105" s="16">
        <f t="shared" si="14"/>
        <v>152048.91582491584</v>
      </c>
    </row>
    <row r="106" spans="1:8">
      <c r="A106" s="12" t="s">
        <v>32</v>
      </c>
      <c r="B106" s="7">
        <v>4.4999999999999998E-2</v>
      </c>
      <c r="C106" s="7">
        <v>90</v>
      </c>
      <c r="D106" s="7">
        <v>0.72</v>
      </c>
      <c r="E106" s="7">
        <v>0.94</v>
      </c>
      <c r="F106" s="7">
        <v>6918</v>
      </c>
      <c r="G106" s="16">
        <f t="shared" si="15"/>
        <v>586436.17021276604</v>
      </c>
      <c r="H106" s="16">
        <f t="shared" si="14"/>
        <v>593354.17021276604</v>
      </c>
    </row>
    <row r="107" spans="1:8">
      <c r="A107" s="12" t="s">
        <v>32</v>
      </c>
      <c r="B107" s="7">
        <v>4.4999999999999998E-2</v>
      </c>
      <c r="C107" s="7">
        <v>90</v>
      </c>
      <c r="D107" s="7">
        <v>0.72</v>
      </c>
      <c r="E107" s="7">
        <v>0.94</v>
      </c>
      <c r="F107" s="7">
        <v>6918</v>
      </c>
      <c r="G107" s="16">
        <f t="shared" si="15"/>
        <v>586436.17021276604</v>
      </c>
      <c r="H107" s="16">
        <f t="shared" si="14"/>
        <v>593354.17021276604</v>
      </c>
    </row>
    <row r="108" spans="1:8">
      <c r="A108" s="12" t="s">
        <v>32</v>
      </c>
      <c r="B108" s="7">
        <v>4.0000000000000001E-3</v>
      </c>
      <c r="C108" s="7">
        <v>225</v>
      </c>
      <c r="D108" s="7">
        <v>0.56000000000000005</v>
      </c>
      <c r="E108" s="7">
        <v>0.9</v>
      </c>
      <c r="F108" s="7">
        <v>5408</v>
      </c>
      <c r="G108" s="16">
        <f t="shared" si="15"/>
        <v>175000</v>
      </c>
      <c r="H108" s="16">
        <f t="shared" si="14"/>
        <v>180408</v>
      </c>
    </row>
    <row r="109" spans="1:8">
      <c r="A109" s="12" t="s">
        <v>32</v>
      </c>
      <c r="B109" s="7">
        <v>7.0000000000000001E-3</v>
      </c>
      <c r="C109" s="7">
        <v>96</v>
      </c>
      <c r="D109" s="7">
        <v>0.65</v>
      </c>
      <c r="E109" s="7">
        <v>0.88</v>
      </c>
      <c r="F109" s="7">
        <v>3718.4</v>
      </c>
      <c r="G109" s="16">
        <f t="shared" si="15"/>
        <v>115132.86713286715</v>
      </c>
      <c r="H109" s="16">
        <f t="shared" si="14"/>
        <v>118851.26713286714</v>
      </c>
    </row>
    <row r="110" spans="1:8">
      <c r="A110" s="12" t="s">
        <v>32</v>
      </c>
      <c r="B110" s="7">
        <v>3.0000000000000001E-3</v>
      </c>
      <c r="C110" s="7">
        <v>54</v>
      </c>
      <c r="D110" s="7">
        <v>0.38</v>
      </c>
      <c r="E110" s="7">
        <v>0.84</v>
      </c>
      <c r="F110" s="7">
        <v>596</v>
      </c>
      <c r="G110" s="16">
        <f t="shared" si="15"/>
        <v>49736.842105263167</v>
      </c>
      <c r="H110" s="16">
        <f t="shared" si="14"/>
        <v>50332.842105263167</v>
      </c>
    </row>
    <row r="111" spans="1:8">
      <c r="A111" s="12" t="s">
        <v>32</v>
      </c>
      <c r="B111" s="7">
        <v>6.0000000000000001E-3</v>
      </c>
      <c r="C111" s="7">
        <v>20</v>
      </c>
      <c r="D111" s="7">
        <v>0.62</v>
      </c>
      <c r="E111" s="7">
        <v>0.81</v>
      </c>
      <c r="F111" s="7">
        <v>484</v>
      </c>
      <c r="G111" s="16">
        <f t="shared" si="15"/>
        <v>23416.965352449228</v>
      </c>
      <c r="H111" s="16">
        <f t="shared" si="14"/>
        <v>23900.965352449228</v>
      </c>
    </row>
    <row r="112" spans="1:8">
      <c r="A112" s="12" t="s">
        <v>32</v>
      </c>
      <c r="B112" s="7">
        <v>7.0000000000000001E-3</v>
      </c>
      <c r="C112" s="7">
        <v>70</v>
      </c>
      <c r="D112" s="7">
        <v>0.45</v>
      </c>
      <c r="E112" s="7">
        <v>0.88</v>
      </c>
      <c r="F112" s="7">
        <v>1408</v>
      </c>
      <c r="G112" s="16">
        <f t="shared" si="15"/>
        <v>121262.62626262628</v>
      </c>
      <c r="H112" s="16">
        <f t="shared" si="14"/>
        <v>122670.62626262628</v>
      </c>
    </row>
    <row r="113" spans="1:8">
      <c r="A113" s="15" t="s">
        <v>14</v>
      </c>
      <c r="B113" s="7"/>
      <c r="C113" s="7"/>
      <c r="D113" s="7"/>
      <c r="E113" s="7"/>
      <c r="F113" s="7"/>
      <c r="G113" s="7"/>
      <c r="H113" s="17">
        <f>SUM(H104:H112)</f>
        <v>2089890.2503032081</v>
      </c>
    </row>
    <row r="115" spans="1:8">
      <c r="A115" s="27" t="s">
        <v>15</v>
      </c>
    </row>
    <row r="117" spans="1:8">
      <c r="A117" s="22"/>
      <c r="B117" s="22"/>
      <c r="C117" s="22"/>
      <c r="D117" s="22"/>
      <c r="E117" s="22"/>
      <c r="F117" s="22"/>
      <c r="G117" s="22"/>
      <c r="H117" s="22"/>
    </row>
    <row r="118" spans="1:8">
      <c r="A118" s="12" t="s">
        <v>16</v>
      </c>
      <c r="B118" s="22"/>
      <c r="C118" s="22"/>
      <c r="D118" s="22"/>
      <c r="E118" s="22"/>
      <c r="F118" s="22"/>
      <c r="G118" s="22"/>
      <c r="H118" s="26">
        <f>$H$15</f>
        <v>2055057.6255837502</v>
      </c>
    </row>
    <row r="119" spans="1:8">
      <c r="A119" s="12" t="s">
        <v>26</v>
      </c>
      <c r="B119" s="22"/>
      <c r="C119" s="22"/>
      <c r="D119" s="22"/>
      <c r="E119" s="22"/>
      <c r="F119" s="22"/>
      <c r="G119" s="22"/>
      <c r="H119" s="26">
        <f>$H$29</f>
        <v>2015909.0661813414</v>
      </c>
    </row>
    <row r="120" spans="1:8">
      <c r="A120" s="12" t="s">
        <v>18</v>
      </c>
      <c r="B120" s="22"/>
      <c r="C120" s="22"/>
      <c r="D120" s="22"/>
      <c r="E120" s="22"/>
      <c r="F120" s="22"/>
      <c r="G120" s="22"/>
      <c r="H120" s="25">
        <f>$H$43</f>
        <v>1751490.4914813719</v>
      </c>
    </row>
    <row r="121" spans="1:8">
      <c r="A121" s="12" t="s">
        <v>19</v>
      </c>
      <c r="B121" s="22"/>
      <c r="C121" s="22"/>
      <c r="D121" s="22"/>
      <c r="E121" s="22"/>
      <c r="F121" s="22"/>
      <c r="G121" s="24"/>
      <c r="H121" s="23">
        <f>$H$57</f>
        <v>2006318.4849973582</v>
      </c>
    </row>
    <row r="122" spans="1:8">
      <c r="A122" s="12" t="s">
        <v>29</v>
      </c>
      <c r="B122" s="22"/>
      <c r="C122" s="22"/>
      <c r="D122" s="22"/>
      <c r="E122" s="22"/>
      <c r="F122" s="22"/>
      <c r="G122" s="22"/>
      <c r="H122" s="23">
        <f>$H$71</f>
        <v>1894080.3664998566</v>
      </c>
    </row>
    <row r="123" spans="1:8">
      <c r="A123" s="12" t="s">
        <v>30</v>
      </c>
      <c r="B123" s="22"/>
      <c r="C123" s="22"/>
      <c r="D123" s="22"/>
      <c r="E123" s="22"/>
      <c r="F123" s="22"/>
      <c r="G123" s="22"/>
      <c r="H123" s="23">
        <f>$H$85</f>
        <v>2068048.2121154477</v>
      </c>
    </row>
    <row r="124" spans="1:8">
      <c r="A124" s="12" t="s">
        <v>31</v>
      </c>
      <c r="B124" s="22"/>
      <c r="C124" s="22"/>
      <c r="D124" s="22"/>
      <c r="E124" s="22"/>
      <c r="F124" s="22"/>
      <c r="G124" s="24"/>
      <c r="H124" s="23">
        <f>$H$99</f>
        <v>1898276.8104529069</v>
      </c>
    </row>
    <row r="125" spans="1:8">
      <c r="A125" s="12" t="s">
        <v>23</v>
      </c>
      <c r="B125" s="22"/>
      <c r="C125" s="22"/>
      <c r="D125" s="22"/>
      <c r="E125" s="22"/>
      <c r="F125" s="22"/>
      <c r="G125" s="22"/>
      <c r="H125" s="23">
        <f>$H$113</f>
        <v>2089890.2503032081</v>
      </c>
    </row>
    <row r="127" spans="1:8">
      <c r="A127" s="28" t="s">
        <v>35</v>
      </c>
    </row>
    <row r="128" spans="1:8">
      <c r="A128" s="28" t="s">
        <v>36</v>
      </c>
    </row>
    <row r="129" spans="1:1">
      <c r="A129" s="1" t="s">
        <v>33</v>
      </c>
    </row>
    <row r="131" spans="1:1">
      <c r="A131"/>
    </row>
  </sheetData>
  <phoneticPr fontId="0" type="noConversion"/>
  <pageMargins left="0.75" right="0.75" top="1" bottom="1" header="0.5" footer="0.5"/>
  <pageSetup paperSize="9" orientation="portrait" horizontalDpi="30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 i A</dc:creator>
  <cp:lastModifiedBy>Rumen Yordanov</cp:lastModifiedBy>
  <cp:lastPrinted>2004-01-15T12:25:45Z</cp:lastPrinted>
  <dcterms:created xsi:type="dcterms:W3CDTF">2004-01-13T13:00:47Z</dcterms:created>
  <dcterms:modified xsi:type="dcterms:W3CDTF">2026-04-18T07:02:37Z</dcterms:modified>
</cp:coreProperties>
</file>