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t star PC\C_DISK\Desktop\Site2024\EE\Organization\"/>
    </mc:Choice>
  </mc:AlternateContent>
  <bookViews>
    <workbookView xWindow="32760" yWindow="32760" windowWidth="28800" windowHeight="119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7" i="1" l="1"/>
  <c r="D33" i="1"/>
  <c r="B34" i="1"/>
  <c r="H34" i="1"/>
  <c r="B27" i="1"/>
  <c r="F34" i="1"/>
  <c r="D34" i="1"/>
  <c r="B33" i="1"/>
  <c r="H33" i="1"/>
  <c r="F33" i="1"/>
  <c r="H27" i="1"/>
  <c r="D20" i="1"/>
  <c r="B20" i="1"/>
  <c r="H20" i="1"/>
  <c r="H14" i="1"/>
  <c r="B14" i="1"/>
  <c r="B21" i="1"/>
  <c r="D14" i="1"/>
  <c r="H21" i="1"/>
  <c r="F21" i="1"/>
  <c r="D21" i="1"/>
  <c r="F20" i="1"/>
</calcChain>
</file>

<file path=xl/sharedStrings.xml><?xml version="1.0" encoding="utf-8"?>
<sst xmlns="http://schemas.openxmlformats.org/spreadsheetml/2006/main" count="83" uniqueCount="47">
  <si>
    <t>Дебит</t>
  </si>
  <si>
    <t>Налягане</t>
  </si>
  <si>
    <t>Ток</t>
  </si>
  <si>
    <t>Напрежение</t>
  </si>
  <si>
    <t>COS(F)</t>
  </si>
  <si>
    <t>Измерени величини:</t>
  </si>
  <si>
    <t>Q,KVAR</t>
  </si>
  <si>
    <t>KПД</t>
  </si>
  <si>
    <t xml:space="preserve">С електромера </t>
  </si>
  <si>
    <t>К,об/KWh</t>
  </si>
  <si>
    <t>K,ТИТ</t>
  </si>
  <si>
    <t>К,об/мин</t>
  </si>
  <si>
    <t>за активна енергия:</t>
  </si>
  <si>
    <t>Засичаме с диска:</t>
  </si>
  <si>
    <t>“Водоснабдяване и канализация Русе” ООД</t>
  </si>
  <si>
    <t>75 КW</t>
  </si>
  <si>
    <t xml:space="preserve">След извършените успешни 72 часови проби и представен протокол </t>
  </si>
  <si>
    <t>за работата на ПА се установиха следните параметри:</t>
  </si>
  <si>
    <t xml:space="preserve">                 З А П О В Е Д  №       31.01.2001 ГОД.</t>
  </si>
  <si>
    <t>ПА №  1</t>
  </si>
  <si>
    <t>ПА № 3</t>
  </si>
  <si>
    <t>за реактивна енергия:</t>
  </si>
  <si>
    <t xml:space="preserve">След направените изпитания помпите показаха добра надежност и икономична </t>
  </si>
  <si>
    <t>работа и следва да се въведат в експлоатация.</t>
  </si>
  <si>
    <t>Заповедта да се доведе до знанието на ПЕР Иваново.</t>
  </si>
  <si>
    <r>
      <t>Относно</t>
    </r>
    <r>
      <rPr>
        <b/>
        <sz val="12"/>
        <rFont val="Times New Roman"/>
        <family val="1"/>
      </rPr>
      <t>:Въвеждане в експлоатация на ПА 1 и ПА3 на ПС Пиргово</t>
    </r>
  </si>
  <si>
    <t>от ремонт</t>
  </si>
  <si>
    <t>нова</t>
  </si>
  <si>
    <t>Приложение 1.2</t>
  </si>
  <si>
    <t>Тип:28МТ45x3</t>
  </si>
  <si>
    <t>Тип:28МТР45x3А</t>
  </si>
  <si>
    <t>Q, l/s</t>
  </si>
  <si>
    <t>H, m</t>
  </si>
  <si>
    <t>I, A</t>
  </si>
  <si>
    <t>U, КV</t>
  </si>
  <si>
    <t>Q, m3/h</t>
  </si>
  <si>
    <t>p, atм</t>
  </si>
  <si>
    <t>р, СКзатв.</t>
  </si>
  <si>
    <t>К, об/KWh</t>
  </si>
  <si>
    <t>K, ТИТ</t>
  </si>
  <si>
    <t>К, об/мин</t>
  </si>
  <si>
    <t>S, KVA</t>
  </si>
  <si>
    <t>K, KWh/m3</t>
  </si>
  <si>
    <t>P, KW</t>
  </si>
  <si>
    <t>K, A*S/l</t>
  </si>
  <si>
    <t>K, KW/l</t>
  </si>
  <si>
    <t>Q, KVAR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</si>
</sst>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0.0"/>
  </numFmts>
  <fonts count="13" x14ac:knownFonts="1">
    <font>
      <sz val="10"/>
      <name val="Arial"/>
      <charset val="204"/>
    </font>
    <font>
      <u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u/>
      <sz val="18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u/>
      <sz val="20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sz val="14"/>
      <name val="Arial"/>
      <charset val="204"/>
    </font>
    <font>
      <sz val="12"/>
      <name val="Arial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173" fontId="3" fillId="0" borderId="10" xfId="0" applyNumberFormat="1" applyFont="1" applyBorder="1" applyAlignment="1">
      <alignment horizontal="center"/>
    </xf>
    <xf numFmtId="173" fontId="3" fillId="0" borderId="0" xfId="0" applyNumberFormat="1" applyFont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left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11" xfId="0" applyFont="1" applyBorder="1"/>
    <xf numFmtId="2" fontId="3" fillId="0" borderId="1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/>
    <xf numFmtId="0" fontId="9" fillId="0" borderId="0" xfId="0" applyFont="1" applyAlignment="1"/>
    <xf numFmtId="0" fontId="6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Border="1"/>
    <xf numFmtId="2" fontId="3" fillId="0" borderId="0" xfId="0" applyNumberFormat="1" applyFont="1" applyBorder="1" applyAlignment="1">
      <alignment horizontal="center"/>
    </xf>
    <xf numFmtId="0" fontId="12" fillId="0" borderId="0" xfId="0" applyFont="1"/>
    <xf numFmtId="0" fontId="3" fillId="0" borderId="0" xfId="0" applyFont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38</xdr:row>
      <xdr:rowOff>85725</xdr:rowOff>
    </xdr:from>
    <xdr:to>
      <xdr:col>7</xdr:col>
      <xdr:colOff>114300</xdr:colOff>
      <xdr:row>51</xdr:row>
      <xdr:rowOff>247650</xdr:rowOff>
    </xdr:to>
    <xdr:pic>
      <xdr:nvPicPr>
        <xdr:cNvPr id="1027" name="Picture 1" descr="File:Pump curve and system curve.png - Wikimedia Common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867775"/>
          <a:ext cx="5238750" cy="350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38</xdr:row>
      <xdr:rowOff>76200</xdr:rowOff>
    </xdr:from>
    <xdr:to>
      <xdr:col>7</xdr:col>
      <xdr:colOff>647700</xdr:colOff>
      <xdr:row>53</xdr:row>
      <xdr:rowOff>9525</xdr:rowOff>
    </xdr:to>
    <xdr:pic>
      <xdr:nvPicPr>
        <xdr:cNvPr id="10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858250"/>
          <a:ext cx="6067425" cy="381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zoomScale="75" workbookViewId="0">
      <selection activeCell="K32" sqref="K32"/>
    </sheetView>
  </sheetViews>
  <sheetFormatPr defaultRowHeight="21" customHeight="1" x14ac:dyDescent="0.2"/>
  <cols>
    <col min="1" max="1" width="11" style="2" customWidth="1"/>
    <col min="2" max="2" width="16.28515625" style="2" customWidth="1"/>
    <col min="3" max="3" width="12.85546875" style="2" customWidth="1"/>
    <col min="4" max="4" width="10.7109375" style="2" customWidth="1"/>
    <col min="5" max="5" width="11.140625" style="2" customWidth="1"/>
    <col min="6" max="6" width="9.42578125" style="2" bestFit="1" customWidth="1"/>
    <col min="7" max="7" width="11.7109375" style="2" customWidth="1"/>
    <col min="8" max="8" width="12.28515625" style="2" customWidth="1"/>
    <col min="9" max="9" width="11.42578125" style="2" customWidth="1"/>
    <col min="10" max="16384" width="9.140625" style="2"/>
  </cols>
  <sheetData>
    <row r="1" spans="1:8" ht="21" customHeight="1" x14ac:dyDescent="0.4">
      <c r="A1" s="33" t="s">
        <v>14</v>
      </c>
    </row>
    <row r="2" spans="1:8" ht="21" customHeight="1" x14ac:dyDescent="0.35">
      <c r="A2" s="30"/>
      <c r="G2" s="39" t="s">
        <v>28</v>
      </c>
    </row>
    <row r="3" spans="1:8" ht="21" customHeight="1" x14ac:dyDescent="0.35">
      <c r="C3" s="35" t="s">
        <v>18</v>
      </c>
    </row>
    <row r="4" spans="1:8" ht="6.75" customHeight="1" x14ac:dyDescent="0.35">
      <c r="A4" s="31"/>
    </row>
    <row r="5" spans="1:8" ht="21" customHeight="1" x14ac:dyDescent="0.25">
      <c r="A5" s="34" t="s">
        <v>25</v>
      </c>
    </row>
    <row r="6" spans="1:8" ht="6.75" customHeight="1" x14ac:dyDescent="0.25">
      <c r="A6" s="34"/>
    </row>
    <row r="7" spans="1:8" ht="21" customHeight="1" x14ac:dyDescent="0.25">
      <c r="A7" s="32" t="s">
        <v>16</v>
      </c>
      <c r="B7" s="21"/>
      <c r="C7" s="21"/>
      <c r="D7" s="21"/>
      <c r="E7" s="21"/>
      <c r="F7" s="21"/>
      <c r="G7" s="21"/>
      <c r="H7" s="21"/>
    </row>
    <row r="8" spans="1:8" ht="21" customHeight="1" x14ac:dyDescent="0.25">
      <c r="A8" s="32" t="s">
        <v>17</v>
      </c>
      <c r="B8" s="21"/>
      <c r="C8" s="21"/>
      <c r="D8" s="21"/>
      <c r="E8" s="21"/>
      <c r="F8" s="21"/>
      <c r="G8" s="21"/>
      <c r="H8" s="21"/>
    </row>
    <row r="9" spans="1:8" ht="6.75" customHeight="1" thickBot="1" x14ac:dyDescent="0.3">
      <c r="A9" s="27"/>
      <c r="B9" s="28"/>
      <c r="C9" s="27"/>
      <c r="D9" s="28"/>
      <c r="E9" s="27"/>
      <c r="F9" s="28"/>
      <c r="G9" s="27"/>
      <c r="H9" s="28"/>
    </row>
    <row r="10" spans="1:8" s="14" customFormat="1" ht="15" customHeight="1" x14ac:dyDescent="0.2">
      <c r="A10" s="1" t="s">
        <v>5</v>
      </c>
      <c r="B10" s="2"/>
      <c r="C10" s="2" t="s">
        <v>26</v>
      </c>
      <c r="D10" s="14" t="s">
        <v>19</v>
      </c>
      <c r="E10" s="2" t="s">
        <v>29</v>
      </c>
      <c r="F10" s="2"/>
      <c r="H10" s="2" t="s">
        <v>15</v>
      </c>
    </row>
    <row r="11" spans="1:8" ht="10.15" customHeight="1" x14ac:dyDescent="0.25">
      <c r="A11" s="14"/>
      <c r="B11" s="14"/>
      <c r="C11" s="14"/>
      <c r="D11" s="14"/>
      <c r="E11" s="14"/>
      <c r="F11" s="18"/>
      <c r="G11" s="14"/>
      <c r="H11" s="14"/>
    </row>
    <row r="12" spans="1:8" ht="21" customHeight="1" x14ac:dyDescent="0.2">
      <c r="A12" s="3" t="s">
        <v>31</v>
      </c>
      <c r="B12" s="4">
        <v>30</v>
      </c>
      <c r="C12" s="3" t="s">
        <v>32</v>
      </c>
      <c r="D12" s="5">
        <v>128</v>
      </c>
      <c r="E12" s="3" t="s">
        <v>33</v>
      </c>
      <c r="F12" s="5">
        <v>110</v>
      </c>
      <c r="G12" s="3" t="s">
        <v>34</v>
      </c>
      <c r="H12" s="4">
        <v>0.39</v>
      </c>
    </row>
    <row r="13" spans="1:8" ht="21" customHeight="1" x14ac:dyDescent="0.2">
      <c r="A13" s="7" t="s">
        <v>0</v>
      </c>
      <c r="B13" s="8"/>
      <c r="C13" s="7" t="s">
        <v>1</v>
      </c>
      <c r="D13" s="6"/>
      <c r="E13" s="9" t="s">
        <v>2</v>
      </c>
      <c r="F13" s="10"/>
      <c r="G13" s="11" t="s">
        <v>3</v>
      </c>
      <c r="H13" s="12"/>
    </row>
    <row r="14" spans="1:8" ht="21" customHeight="1" x14ac:dyDescent="0.2">
      <c r="A14" s="9" t="s">
        <v>35</v>
      </c>
      <c r="B14" s="13">
        <f>B12*3.6</f>
        <v>108</v>
      </c>
      <c r="C14" s="9" t="s">
        <v>36</v>
      </c>
      <c r="D14" s="12">
        <f>D12/100</f>
        <v>1.28</v>
      </c>
      <c r="E14" s="15" t="s">
        <v>37</v>
      </c>
      <c r="F14" s="16"/>
      <c r="G14" s="20" t="s">
        <v>4</v>
      </c>
      <c r="H14" s="29">
        <f>H20</f>
        <v>0.97012813775819562</v>
      </c>
    </row>
    <row r="15" spans="1:8" ht="21" customHeight="1" x14ac:dyDescent="0.2">
      <c r="A15" s="22" t="s">
        <v>8</v>
      </c>
      <c r="B15" s="23"/>
      <c r="C15" s="3" t="s">
        <v>9</v>
      </c>
      <c r="D15" s="4">
        <v>600</v>
      </c>
      <c r="E15" s="3" t="s">
        <v>10</v>
      </c>
      <c r="F15" s="4">
        <v>60</v>
      </c>
      <c r="G15" s="24" t="s">
        <v>11</v>
      </c>
      <c r="H15" s="4">
        <v>12</v>
      </c>
    </row>
    <row r="16" spans="1:8" ht="21" customHeight="1" x14ac:dyDescent="0.2">
      <c r="A16" s="11" t="s">
        <v>12</v>
      </c>
      <c r="B16" s="13"/>
      <c r="C16" s="9"/>
      <c r="D16" s="12"/>
      <c r="E16" s="9"/>
      <c r="F16" s="12"/>
      <c r="G16" s="25" t="s">
        <v>13</v>
      </c>
      <c r="H16" s="26"/>
    </row>
    <row r="17" spans="1:8" ht="11.45" customHeight="1" x14ac:dyDescent="0.25">
      <c r="A17" s="14"/>
      <c r="B17" s="14"/>
      <c r="C17" s="14"/>
      <c r="D17" s="14"/>
      <c r="E17" s="14"/>
      <c r="F17" s="18"/>
      <c r="G17" s="14"/>
      <c r="H17" s="14"/>
    </row>
    <row r="18" spans="1:8" ht="21" customHeight="1" x14ac:dyDescent="0.2">
      <c r="A18" s="22" t="s">
        <v>8</v>
      </c>
      <c r="B18" s="23"/>
      <c r="C18" s="3" t="s">
        <v>38</v>
      </c>
      <c r="D18" s="4"/>
      <c r="E18" s="3" t="s">
        <v>39</v>
      </c>
      <c r="F18" s="4"/>
      <c r="G18" s="24" t="s">
        <v>40</v>
      </c>
      <c r="H18" s="4"/>
    </row>
    <row r="19" spans="1:8" ht="21" customHeight="1" x14ac:dyDescent="0.2">
      <c r="A19" s="11" t="s">
        <v>21</v>
      </c>
      <c r="B19" s="13"/>
      <c r="C19" s="9"/>
      <c r="D19" s="12"/>
      <c r="E19" s="9"/>
      <c r="F19" s="12"/>
      <c r="G19" s="25" t="s">
        <v>13</v>
      </c>
      <c r="H19" s="26"/>
    </row>
    <row r="20" spans="1:8" ht="21" customHeight="1" x14ac:dyDescent="0.25">
      <c r="A20" s="15" t="s">
        <v>41</v>
      </c>
      <c r="B20" s="17">
        <f>173*H12*F12/100</f>
        <v>74.216999999999999</v>
      </c>
      <c r="C20" s="15" t="s">
        <v>43</v>
      </c>
      <c r="D20" s="17">
        <f>60*H15*F15/D15</f>
        <v>72</v>
      </c>
      <c r="E20" s="15" t="s">
        <v>6</v>
      </c>
      <c r="F20" s="17">
        <f>SQRT(B20*B20-D20*D20)</f>
        <v>18.004529680055509</v>
      </c>
      <c r="G20" s="20" t="s">
        <v>4</v>
      </c>
      <c r="H20" s="19">
        <f>D20/B20</f>
        <v>0.97012813775819562</v>
      </c>
    </row>
    <row r="21" spans="1:8" ht="21" customHeight="1" x14ac:dyDescent="0.25">
      <c r="A21" s="15" t="s">
        <v>42</v>
      </c>
      <c r="B21" s="19">
        <f>D20/B14</f>
        <v>0.66666666666666663</v>
      </c>
      <c r="C21" s="15" t="s">
        <v>44</v>
      </c>
      <c r="D21" s="19">
        <f>F12/B12</f>
        <v>3.6666666666666665</v>
      </c>
      <c r="E21" s="15" t="s">
        <v>45</v>
      </c>
      <c r="F21" s="19">
        <f>D20/B12</f>
        <v>2.4</v>
      </c>
      <c r="G21" s="15" t="s">
        <v>7</v>
      </c>
      <c r="H21" s="19">
        <f>272*D14/(1000*B21)</f>
        <v>0.52224000000000004</v>
      </c>
    </row>
    <row r="22" spans="1:8" ht="21" customHeight="1" x14ac:dyDescent="0.25">
      <c r="A22" s="37"/>
      <c r="B22" s="38"/>
      <c r="C22" s="37"/>
      <c r="D22" s="38"/>
      <c r="E22" s="37"/>
      <c r="F22" s="38"/>
      <c r="G22" s="37"/>
      <c r="H22" s="38"/>
    </row>
    <row r="23" spans="1:8" s="14" customFormat="1" ht="15" customHeight="1" x14ac:dyDescent="0.2">
      <c r="A23" s="1" t="s">
        <v>5</v>
      </c>
      <c r="B23" s="2"/>
      <c r="C23" s="2" t="s">
        <v>27</v>
      </c>
      <c r="D23" s="14" t="s">
        <v>20</v>
      </c>
      <c r="E23" s="2" t="s">
        <v>30</v>
      </c>
      <c r="F23" s="2"/>
      <c r="H23" s="2" t="s">
        <v>15</v>
      </c>
    </row>
    <row r="24" spans="1:8" ht="10.15" customHeight="1" x14ac:dyDescent="0.25">
      <c r="A24" s="14"/>
      <c r="B24" s="14"/>
      <c r="C24" s="14"/>
      <c r="D24" s="14"/>
      <c r="E24" s="14"/>
      <c r="F24" s="18"/>
      <c r="G24" s="14"/>
      <c r="H24" s="14"/>
    </row>
    <row r="25" spans="1:8" ht="21" customHeight="1" x14ac:dyDescent="0.2">
      <c r="A25" s="3" t="s">
        <v>31</v>
      </c>
      <c r="B25" s="4">
        <v>33.299999999999997</v>
      </c>
      <c r="C25" s="3" t="s">
        <v>32</v>
      </c>
      <c r="D25" s="5">
        <v>133</v>
      </c>
      <c r="E25" s="3" t="s">
        <v>33</v>
      </c>
      <c r="F25" s="5">
        <v>110</v>
      </c>
      <c r="G25" s="3" t="s">
        <v>34</v>
      </c>
      <c r="H25" s="4">
        <v>0.39</v>
      </c>
    </row>
    <row r="26" spans="1:8" ht="21" customHeight="1" x14ac:dyDescent="0.2">
      <c r="A26" s="7" t="s">
        <v>0</v>
      </c>
      <c r="B26" s="8"/>
      <c r="C26" s="7" t="s">
        <v>1</v>
      </c>
      <c r="D26" s="6"/>
      <c r="E26" s="9" t="s">
        <v>2</v>
      </c>
      <c r="F26" s="10"/>
      <c r="G26" s="11" t="s">
        <v>3</v>
      </c>
      <c r="H26" s="12"/>
    </row>
    <row r="27" spans="1:8" ht="21" customHeight="1" x14ac:dyDescent="0.2">
      <c r="A27" s="9" t="s">
        <v>35</v>
      </c>
      <c r="B27" s="13">
        <f>B25*3.6</f>
        <v>119.88</v>
      </c>
      <c r="C27" s="9" t="s">
        <v>36</v>
      </c>
      <c r="D27" s="12">
        <f>D25/100</f>
        <v>1.33</v>
      </c>
      <c r="E27" s="15" t="s">
        <v>37</v>
      </c>
      <c r="F27" s="16"/>
      <c r="G27" s="20" t="s">
        <v>4</v>
      </c>
      <c r="H27" s="29">
        <f>H33</f>
        <v>0.97012813775819562</v>
      </c>
    </row>
    <row r="28" spans="1:8" ht="21" customHeight="1" x14ac:dyDescent="0.2">
      <c r="A28" s="22" t="s">
        <v>8</v>
      </c>
      <c r="B28" s="23"/>
      <c r="C28" s="3" t="s">
        <v>38</v>
      </c>
      <c r="D28" s="4">
        <v>600</v>
      </c>
      <c r="E28" s="3" t="s">
        <v>39</v>
      </c>
      <c r="F28" s="4">
        <v>60</v>
      </c>
      <c r="G28" s="24" t="s">
        <v>40</v>
      </c>
      <c r="H28" s="4">
        <v>12</v>
      </c>
    </row>
    <row r="29" spans="1:8" ht="21" customHeight="1" x14ac:dyDescent="0.2">
      <c r="A29" s="11" t="s">
        <v>12</v>
      </c>
      <c r="B29" s="13"/>
      <c r="C29" s="9"/>
      <c r="D29" s="12"/>
      <c r="E29" s="9"/>
      <c r="F29" s="12"/>
      <c r="G29" s="25" t="s">
        <v>13</v>
      </c>
      <c r="H29" s="26"/>
    </row>
    <row r="30" spans="1:8" ht="11.45" customHeight="1" x14ac:dyDescent="0.25">
      <c r="A30" s="14"/>
      <c r="B30" s="14"/>
      <c r="C30" s="14"/>
      <c r="D30" s="14"/>
      <c r="E30" s="14"/>
      <c r="F30" s="18"/>
      <c r="G30" s="14"/>
      <c r="H30" s="14"/>
    </row>
    <row r="31" spans="1:8" ht="21" customHeight="1" x14ac:dyDescent="0.2">
      <c r="A31" s="22" t="s">
        <v>8</v>
      </c>
      <c r="B31" s="23"/>
      <c r="C31" s="3" t="s">
        <v>9</v>
      </c>
      <c r="D31" s="4"/>
      <c r="E31" s="3" t="s">
        <v>10</v>
      </c>
      <c r="F31" s="4"/>
      <c r="G31" s="24" t="s">
        <v>11</v>
      </c>
      <c r="H31" s="4"/>
    </row>
    <row r="32" spans="1:8" ht="21" customHeight="1" x14ac:dyDescent="0.2">
      <c r="A32" s="11" t="s">
        <v>21</v>
      </c>
      <c r="B32" s="13"/>
      <c r="C32" s="9"/>
      <c r="D32" s="12"/>
      <c r="E32" s="9"/>
      <c r="F32" s="12"/>
      <c r="G32" s="25" t="s">
        <v>13</v>
      </c>
      <c r="H32" s="26"/>
    </row>
    <row r="33" spans="1:14" ht="21" customHeight="1" x14ac:dyDescent="0.25">
      <c r="A33" s="15" t="s">
        <v>41</v>
      </c>
      <c r="B33" s="17">
        <f>173*H25*F25/100</f>
        <v>74.216999999999999</v>
      </c>
      <c r="C33" s="15" t="s">
        <v>43</v>
      </c>
      <c r="D33" s="17">
        <f>60*H28*F28/D28</f>
        <v>72</v>
      </c>
      <c r="E33" s="15" t="s">
        <v>46</v>
      </c>
      <c r="F33" s="17">
        <f>SQRT(B33*B33-D33*D33)</f>
        <v>18.004529680055509</v>
      </c>
      <c r="G33" s="20" t="s">
        <v>4</v>
      </c>
      <c r="H33" s="19">
        <f>D33/B33</f>
        <v>0.97012813775819562</v>
      </c>
    </row>
    <row r="34" spans="1:14" ht="21" customHeight="1" x14ac:dyDescent="0.25">
      <c r="A34" s="15" t="s">
        <v>42</v>
      </c>
      <c r="B34" s="19">
        <f>D33/B27</f>
        <v>0.60060060060060061</v>
      </c>
      <c r="C34" s="15" t="s">
        <v>44</v>
      </c>
      <c r="D34" s="19">
        <f>F25/B25</f>
        <v>3.3033033033033035</v>
      </c>
      <c r="E34" s="15" t="s">
        <v>45</v>
      </c>
      <c r="F34" s="19">
        <f>D33/B25</f>
        <v>2.1621621621621623</v>
      </c>
      <c r="G34" s="15" t="s">
        <v>7</v>
      </c>
      <c r="H34" s="19">
        <f>272*D27/(1000*B34)</f>
        <v>0.60233039999999993</v>
      </c>
    </row>
    <row r="35" spans="1:14" ht="11.25" customHeight="1" x14ac:dyDescent="0.25">
      <c r="A35" s="37"/>
      <c r="B35" s="38"/>
      <c r="C35" s="37"/>
      <c r="D35" s="38"/>
      <c r="E35" s="37"/>
      <c r="F35" s="38"/>
      <c r="G35" s="37"/>
      <c r="H35" s="38"/>
    </row>
    <row r="36" spans="1:14" ht="21" customHeight="1" x14ac:dyDescent="0.25">
      <c r="A36" s="37" t="s">
        <v>22</v>
      </c>
      <c r="B36" s="38"/>
      <c r="C36" s="37"/>
      <c r="D36" s="38"/>
      <c r="E36" s="37"/>
      <c r="F36" s="38"/>
      <c r="G36" s="37"/>
      <c r="H36" s="38"/>
    </row>
    <row r="37" spans="1:14" ht="21" customHeight="1" x14ac:dyDescent="0.25">
      <c r="A37" s="37" t="s">
        <v>23</v>
      </c>
      <c r="B37" s="38"/>
      <c r="C37" s="37"/>
      <c r="D37" s="38"/>
      <c r="E37" s="37"/>
      <c r="F37" s="38"/>
      <c r="G37" s="37"/>
      <c r="H37" s="38"/>
    </row>
    <row r="38" spans="1:14" ht="21" customHeight="1" x14ac:dyDescent="0.2">
      <c r="A38" s="2" t="s">
        <v>24</v>
      </c>
    </row>
    <row r="39" spans="1:14" ht="11.25" customHeight="1" x14ac:dyDescent="0.2">
      <c r="N39"/>
    </row>
    <row r="40" spans="1:14" ht="21" customHeight="1" x14ac:dyDescent="0.25">
      <c r="F40" s="36"/>
    </row>
    <row r="41" spans="1:14" ht="21" customHeight="1" x14ac:dyDescent="0.25">
      <c r="A41" s="40"/>
      <c r="F41" s="36"/>
    </row>
  </sheetData>
  <phoneticPr fontId="0" type="noConversion"/>
  <pageMargins left="0.9" right="0.22" top="0.32" bottom="0.23" header="0.13" footer="0.11"/>
  <pageSetup paperSize="9" orientation="portrait" horizontalDpi="240" verticalDpi="144" copies="0" r:id="rId1"/>
  <headerFooter alignWithMargins="0">
    <oddHeader>&amp;L&amp;P
&amp;C&amp;F
&amp;R&amp;Dage]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Rumen Yordanov</cp:lastModifiedBy>
  <cp:lastPrinted>2001-02-13T15:58:05Z</cp:lastPrinted>
  <dcterms:created xsi:type="dcterms:W3CDTF">2000-12-28T20:47:24Z</dcterms:created>
  <dcterms:modified xsi:type="dcterms:W3CDTF">2026-04-21T18:01:11Z</dcterms:modified>
</cp:coreProperties>
</file>