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Ot star PC\C_DISK\Desktop\Site2024\Pump\Methods\"/>
    </mc:Choice>
  </mc:AlternateContent>
  <bookViews>
    <workbookView xWindow="32760" yWindow="32760" windowWidth="28800" windowHeight="1192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D8" i="1" l="1"/>
  <c r="F17" i="1"/>
  <c r="F18" i="1"/>
  <c r="B8" i="1"/>
  <c r="F30" i="1"/>
  <c r="F20" i="1"/>
  <c r="F22" i="1"/>
  <c r="F26" i="1"/>
  <c r="F32" i="1"/>
  <c r="F24" i="1"/>
  <c r="F28" i="1"/>
</calcChain>
</file>

<file path=xl/sharedStrings.xml><?xml version="1.0" encoding="utf-8"?>
<sst xmlns="http://schemas.openxmlformats.org/spreadsheetml/2006/main" count="41" uniqueCount="41">
  <si>
    <t>Дебит</t>
  </si>
  <si>
    <t>Налягане</t>
  </si>
  <si>
    <t>Ток</t>
  </si>
  <si>
    <t>Q,m3/h</t>
  </si>
  <si>
    <t>0.272*p/K</t>
  </si>
  <si>
    <t>ИЗЧИСЛЕНИЕ НА ОСНОВНИТЕ ЕНЕРГИЙНИ ПАРАМЕТРИ НА ПС</t>
  </si>
  <si>
    <t>Приложение 8</t>
  </si>
  <si>
    <t>На ПС измерваме следните параметри:</t>
  </si>
  <si>
    <t>Напрежение</t>
  </si>
  <si>
    <t>75/5</t>
  </si>
  <si>
    <t xml:space="preserve">С електромера </t>
  </si>
  <si>
    <t>за активна енергия:</t>
  </si>
  <si>
    <t>Засичаме с диска:</t>
  </si>
  <si>
    <t>testpa</t>
  </si>
  <si>
    <t>4.Фактора на мощността cos(F) = P/S</t>
  </si>
  <si>
    <t>8.КПДпа=</t>
  </si>
  <si>
    <t>УЧЕБЕН ПРИМЕР:</t>
  </si>
  <si>
    <t>ЗАБЕЛЕЖКИ:</t>
  </si>
  <si>
    <t xml:space="preserve">1.Необходимата компенсираща мощност от КБ е 25 КVAR. </t>
  </si>
  <si>
    <t>2.При наличие на реактивен електромер може да замерим директно реактивната мощ-</t>
  </si>
  <si>
    <t>ност със засичане на оборотите на диска за 1 минута - както с активния електромер.</t>
  </si>
  <si>
    <t>3.При наличие на cos(F) мер може да проверим точността на активния електромер</t>
  </si>
  <si>
    <t>като сравним отчета на електромера с изчислената активна мощност.</t>
  </si>
  <si>
    <t>Q, l/s</t>
  </si>
  <si>
    <t>H, m</t>
  </si>
  <si>
    <t>I, A</t>
  </si>
  <si>
    <t>U, КV</t>
  </si>
  <si>
    <t>p, atм</t>
  </si>
  <si>
    <t>К, об/KWh</t>
  </si>
  <si>
    <t>K, ТИТ</t>
  </si>
  <si>
    <t>К, об/мин</t>
  </si>
  <si>
    <t>Следователно Р, КW e</t>
  </si>
  <si>
    <t>2.Пълната мощност S, KVA  = 1.73 * U * I</t>
  </si>
  <si>
    <t>3.Реактивната мощност Q, KVAR = S * sin(F)</t>
  </si>
  <si>
    <t>5.Разходния коефициент К, KWh/m3 = E / Q</t>
  </si>
  <si>
    <t>6.Pазходен коефициент  Км, [KW/l] = P / Q</t>
  </si>
  <si>
    <t>7.Разходен коефициент  Ке, [А/l] = I /Q</t>
  </si>
  <si>
    <t>Да се изчислят: Ативната мощност Р; Пълната мощност S; Реактивната мощност Q;</t>
  </si>
  <si>
    <t>Фактора на мощността cos(F); Разходните коефициенти;  К; Ке; Км; КПД па.</t>
  </si>
  <si>
    <t>1.Изчисляваме активната ел. енергия за 1 час по показанията на електромера:</t>
  </si>
  <si>
    <t>Е, КWh = (60 мин * K, об/мин * K, ТИТ) / K, об/KWh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</si>
</sst>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3" formatCode="0.0"/>
  </numFmts>
  <fonts count="4" x14ac:knownFonts="1">
    <font>
      <sz val="10"/>
      <name val="Arial"/>
      <charset val="204"/>
    </font>
    <font>
      <u/>
      <sz val="11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2" fillId="0" borderId="0" xfId="0" applyFont="1" applyBorder="1"/>
    <xf numFmtId="1" fontId="2" fillId="0" borderId="8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" fontId="2" fillId="0" borderId="2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6" xfId="0" applyFont="1" applyBorder="1"/>
    <xf numFmtId="0" fontId="2" fillId="0" borderId="8" xfId="0" applyFont="1" applyBorder="1"/>
    <xf numFmtId="0" fontId="2" fillId="0" borderId="0" xfId="0" applyFont="1" applyBorder="1" applyAlignment="1">
      <alignment horizontal="left"/>
    </xf>
    <xf numFmtId="1" fontId="2" fillId="0" borderId="0" xfId="0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173" fontId="2" fillId="0" borderId="0" xfId="0" applyNumberFormat="1" applyFont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3" fillId="0" borderId="11" xfId="0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2" xfId="0" applyFont="1" applyBorder="1"/>
    <xf numFmtId="173" fontId="3" fillId="0" borderId="10" xfId="0" applyNumberFormat="1" applyFont="1" applyBorder="1" applyAlignment="1">
      <alignment horizontal="center"/>
    </xf>
    <xf numFmtId="173" fontId="3" fillId="0" borderId="0" xfId="0" applyNumberFormat="1" applyFont="1" applyAlignment="1">
      <alignment horizontal="center"/>
    </xf>
    <xf numFmtId="2" fontId="3" fillId="0" borderId="10" xfId="0" applyNumberFormat="1" applyFont="1" applyBorder="1" applyAlignment="1">
      <alignment horizontal="center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0</xdr:rowOff>
    </xdr:from>
    <xdr:to>
      <xdr:col>8</xdr:col>
      <xdr:colOff>264215</xdr:colOff>
      <xdr:row>53</xdr:row>
      <xdr:rowOff>47625</xdr:rowOff>
    </xdr:to>
    <xdr:pic>
      <xdr:nvPicPr>
        <xdr:cNvPr id="1026" name="Picture 2" descr="Head coefficient as a function of the flow coefficient for centrifugal... |  Download Scientific Diagram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72625"/>
          <a:ext cx="5553075" cy="3514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zoomScale="115" zoomScaleNormal="115" workbookViewId="0">
      <selection activeCell="J14" sqref="J14"/>
    </sheetView>
  </sheetViews>
  <sheetFormatPr defaultRowHeight="21" customHeight="1" x14ac:dyDescent="0.2"/>
  <cols>
    <col min="1" max="1" width="11" style="2" customWidth="1"/>
    <col min="2" max="2" width="9.140625" style="2"/>
    <col min="3" max="3" width="10.42578125" style="2" customWidth="1"/>
    <col min="4" max="4" width="9.28515625" style="2" customWidth="1"/>
    <col min="5" max="5" width="10.140625" style="2" customWidth="1"/>
    <col min="6" max="6" width="9.42578125" style="2" bestFit="1" customWidth="1"/>
    <col min="7" max="7" width="10" style="2" customWidth="1"/>
    <col min="8" max="8" width="9.85546875" style="2" customWidth="1"/>
    <col min="9" max="9" width="11.42578125" style="2" customWidth="1"/>
    <col min="10" max="16384" width="9.140625" style="2"/>
  </cols>
  <sheetData>
    <row r="1" spans="1:9" ht="21" customHeight="1" x14ac:dyDescent="0.25">
      <c r="A1" s="1" t="s">
        <v>5</v>
      </c>
      <c r="H1" s="3" t="s">
        <v>6</v>
      </c>
    </row>
    <row r="2" spans="1:9" s="24" customFormat="1" ht="15" customHeight="1" x14ac:dyDescent="0.25">
      <c r="F2" s="33"/>
    </row>
    <row r="3" spans="1:9" ht="21" customHeight="1" x14ac:dyDescent="0.2">
      <c r="A3" s="1" t="s">
        <v>16</v>
      </c>
    </row>
    <row r="4" spans="1:9" ht="21" customHeight="1" x14ac:dyDescent="0.2">
      <c r="A4" s="2" t="s">
        <v>7</v>
      </c>
    </row>
    <row r="5" spans="1:9" s="24" customFormat="1" ht="15" customHeight="1" x14ac:dyDescent="0.25">
      <c r="F5" s="33"/>
    </row>
    <row r="6" spans="1:9" s="8" customFormat="1" ht="21" customHeight="1" x14ac:dyDescent="0.2">
      <c r="A6" s="4" t="s">
        <v>23</v>
      </c>
      <c r="B6" s="5">
        <v>16.399999999999999</v>
      </c>
      <c r="C6" s="4" t="s">
        <v>24</v>
      </c>
      <c r="D6" s="6">
        <v>156</v>
      </c>
      <c r="E6" s="4" t="s">
        <v>25</v>
      </c>
      <c r="F6" s="6">
        <v>72</v>
      </c>
      <c r="G6" s="4" t="s">
        <v>26</v>
      </c>
      <c r="H6" s="5">
        <v>0.4</v>
      </c>
      <c r="I6" s="7"/>
    </row>
    <row r="7" spans="1:9" ht="21" customHeight="1" x14ac:dyDescent="0.2">
      <c r="A7" s="9" t="s">
        <v>0</v>
      </c>
      <c r="B7" s="10"/>
      <c r="C7" s="9" t="s">
        <v>1</v>
      </c>
      <c r="D7" s="7"/>
      <c r="E7" s="11" t="s">
        <v>2</v>
      </c>
      <c r="F7" s="12"/>
      <c r="G7" s="13" t="s">
        <v>8</v>
      </c>
      <c r="H7" s="14"/>
      <c r="I7" s="15"/>
    </row>
    <row r="8" spans="1:9" ht="21" customHeight="1" x14ac:dyDescent="0.2">
      <c r="A8" s="11" t="s">
        <v>3</v>
      </c>
      <c r="B8" s="16">
        <f>B6*3.6</f>
        <v>59.04</v>
      </c>
      <c r="C8" s="11" t="s">
        <v>27</v>
      </c>
      <c r="D8" s="14">
        <f>D6/100</f>
        <v>1.56</v>
      </c>
      <c r="E8" s="8"/>
      <c r="F8" s="8"/>
      <c r="G8" s="8"/>
      <c r="H8" s="8"/>
      <c r="I8" s="15"/>
    </row>
    <row r="9" spans="1:9" s="24" customFormat="1" ht="15" customHeight="1" x14ac:dyDescent="0.25">
      <c r="F9" s="33"/>
    </row>
    <row r="10" spans="1:9" ht="21" customHeight="1" x14ac:dyDescent="0.2">
      <c r="A10" s="17" t="s">
        <v>10</v>
      </c>
      <c r="B10" s="18"/>
      <c r="C10" s="4" t="s">
        <v>28</v>
      </c>
      <c r="D10" s="5">
        <v>480</v>
      </c>
      <c r="E10" s="4" t="s">
        <v>29</v>
      </c>
      <c r="F10" s="5">
        <v>15</v>
      </c>
      <c r="G10" s="19" t="s">
        <v>30</v>
      </c>
      <c r="H10" s="5">
        <v>23</v>
      </c>
      <c r="I10" s="15"/>
    </row>
    <row r="11" spans="1:9" ht="21" customHeight="1" x14ac:dyDescent="0.2">
      <c r="A11" s="13" t="s">
        <v>11</v>
      </c>
      <c r="B11" s="16"/>
      <c r="C11" s="11"/>
      <c r="D11" s="14"/>
      <c r="E11" s="11" t="s">
        <v>9</v>
      </c>
      <c r="F11" s="14"/>
      <c r="G11" s="20" t="s">
        <v>12</v>
      </c>
      <c r="H11" s="21"/>
      <c r="I11" s="15"/>
    </row>
    <row r="12" spans="1:9" s="24" customFormat="1" ht="15" customHeight="1" x14ac:dyDescent="0.25">
      <c r="F12" s="33"/>
    </row>
    <row r="13" spans="1:9" s="24" customFormat="1" ht="21" customHeight="1" x14ac:dyDescent="0.2">
      <c r="A13" s="22" t="s">
        <v>37</v>
      </c>
      <c r="B13" s="23"/>
      <c r="C13" s="22"/>
      <c r="D13" s="22"/>
      <c r="I13" s="22"/>
    </row>
    <row r="14" spans="1:9" s="24" customFormat="1" ht="21" customHeight="1" x14ac:dyDescent="0.2">
      <c r="A14" s="22" t="s">
        <v>38</v>
      </c>
      <c r="B14" s="23"/>
      <c r="C14" s="22"/>
      <c r="D14" s="22"/>
      <c r="I14" s="22"/>
    </row>
    <row r="15" spans="1:9" s="24" customFormat="1" ht="15" customHeight="1" x14ac:dyDescent="0.25">
      <c r="F15" s="33"/>
    </row>
    <row r="16" spans="1:9" s="24" customFormat="1" ht="21" customHeight="1" x14ac:dyDescent="0.2">
      <c r="A16" s="24" t="s">
        <v>39</v>
      </c>
    </row>
    <row r="17" spans="1:6" s="24" customFormat="1" ht="21" customHeight="1" x14ac:dyDescent="0.2">
      <c r="A17" s="24" t="s">
        <v>40</v>
      </c>
      <c r="F17" s="25">
        <f>60*H10*F10/D10</f>
        <v>43.125</v>
      </c>
    </row>
    <row r="18" spans="1:6" s="24" customFormat="1" ht="21" customHeight="1" x14ac:dyDescent="0.25">
      <c r="A18" s="29" t="s">
        <v>31</v>
      </c>
      <c r="B18" s="30"/>
      <c r="C18" s="30"/>
      <c r="D18" s="30"/>
      <c r="E18" s="30"/>
      <c r="F18" s="32">
        <f>F17</f>
        <v>43.125</v>
      </c>
    </row>
    <row r="19" spans="1:6" s="24" customFormat="1" ht="15" customHeight="1" x14ac:dyDescent="0.25">
      <c r="F19" s="33"/>
    </row>
    <row r="20" spans="1:6" s="24" customFormat="1" ht="21" customHeight="1" x14ac:dyDescent="0.25">
      <c r="A20" s="29" t="s">
        <v>32</v>
      </c>
      <c r="B20" s="30"/>
      <c r="C20" s="30"/>
      <c r="D20" s="30"/>
      <c r="E20" s="30"/>
      <c r="F20" s="32">
        <f>173*H6*F6/100</f>
        <v>49.824000000000005</v>
      </c>
    </row>
    <row r="21" spans="1:6" s="24" customFormat="1" ht="15" customHeight="1" x14ac:dyDescent="0.25">
      <c r="F21" s="33"/>
    </row>
    <row r="22" spans="1:6" s="24" customFormat="1" ht="21" customHeight="1" x14ac:dyDescent="0.25">
      <c r="A22" s="29" t="s">
        <v>33</v>
      </c>
      <c r="B22" s="30"/>
      <c r="C22" s="30"/>
      <c r="D22" s="30"/>
      <c r="E22" s="30"/>
      <c r="F22" s="32">
        <f>SQRT(F20*F20-F17*F17)</f>
        <v>24.953263333680439</v>
      </c>
    </row>
    <row r="23" spans="1:6" s="24" customFormat="1" ht="15" customHeight="1" x14ac:dyDescent="0.25">
      <c r="F23" s="33"/>
    </row>
    <row r="24" spans="1:6" s="24" customFormat="1" ht="21" customHeight="1" x14ac:dyDescent="0.25">
      <c r="A24" s="29" t="s">
        <v>14</v>
      </c>
      <c r="B24" s="30"/>
      <c r="C24" s="30"/>
      <c r="D24" s="30"/>
      <c r="E24" s="30"/>
      <c r="F24" s="34">
        <f>F18/F20</f>
        <v>0.86554672447013481</v>
      </c>
    </row>
    <row r="25" spans="1:6" s="24" customFormat="1" ht="15" customHeight="1" x14ac:dyDescent="0.25">
      <c r="F25" s="33"/>
    </row>
    <row r="26" spans="1:6" s="24" customFormat="1" ht="21" customHeight="1" x14ac:dyDescent="0.25">
      <c r="A26" s="29" t="s">
        <v>34</v>
      </c>
      <c r="B26" s="30"/>
      <c r="C26" s="30"/>
      <c r="D26" s="30"/>
      <c r="E26" s="30"/>
      <c r="F26" s="34">
        <f>F18/B8</f>
        <v>0.73043699186991873</v>
      </c>
    </row>
    <row r="27" spans="1:6" s="24" customFormat="1" ht="15" customHeight="1" x14ac:dyDescent="0.25">
      <c r="F27" s="33"/>
    </row>
    <row r="28" spans="1:6" s="24" customFormat="1" ht="21" customHeight="1" x14ac:dyDescent="0.25">
      <c r="A28" s="26" t="s">
        <v>35</v>
      </c>
      <c r="B28" s="30"/>
      <c r="C28" s="30"/>
      <c r="D28" s="30"/>
      <c r="E28" s="30"/>
      <c r="F28" s="34">
        <f>F18/B6</f>
        <v>2.6295731707317076</v>
      </c>
    </row>
    <row r="29" spans="1:6" s="24" customFormat="1" ht="15" customHeight="1" x14ac:dyDescent="0.25">
      <c r="F29" s="33"/>
    </row>
    <row r="30" spans="1:6" s="24" customFormat="1" ht="21" customHeight="1" x14ac:dyDescent="0.25">
      <c r="A30" s="26" t="s">
        <v>36</v>
      </c>
      <c r="B30" s="30"/>
      <c r="C30" s="30"/>
      <c r="D30" s="30"/>
      <c r="E30" s="30"/>
      <c r="F30" s="34">
        <f>F6/B6</f>
        <v>4.3902439024390247</v>
      </c>
    </row>
    <row r="31" spans="1:6" s="24" customFormat="1" ht="15" customHeight="1" x14ac:dyDescent="0.25">
      <c r="F31" s="33"/>
    </row>
    <row r="32" spans="1:6" ht="21" customHeight="1" x14ac:dyDescent="0.25">
      <c r="A32" s="26" t="s">
        <v>15</v>
      </c>
      <c r="B32" s="27" t="s">
        <v>4</v>
      </c>
      <c r="C32" s="31"/>
      <c r="D32" s="31"/>
      <c r="E32" s="31"/>
      <c r="F32" s="34">
        <f>272*D8/(1000*F26)</f>
        <v>0.58091252869565213</v>
      </c>
    </row>
    <row r="33" spans="1:9" s="24" customFormat="1" ht="15" customHeight="1" x14ac:dyDescent="0.25">
      <c r="F33" s="33"/>
    </row>
    <row r="34" spans="1:9" ht="21" customHeight="1" x14ac:dyDescent="0.2">
      <c r="A34" s="1" t="s">
        <v>17</v>
      </c>
    </row>
    <row r="35" spans="1:9" ht="21" customHeight="1" x14ac:dyDescent="0.2">
      <c r="A35" s="2" t="s">
        <v>18</v>
      </c>
    </row>
    <row r="36" spans="1:9" ht="21" customHeight="1" x14ac:dyDescent="0.2">
      <c r="A36" s="2" t="s">
        <v>19</v>
      </c>
    </row>
    <row r="37" spans="1:9" ht="21" customHeight="1" x14ac:dyDescent="0.2">
      <c r="A37" s="2" t="s">
        <v>20</v>
      </c>
    </row>
    <row r="38" spans="1:9" ht="21" customHeight="1" thickBot="1" x14ac:dyDescent="0.25">
      <c r="A38" s="2" t="s">
        <v>21</v>
      </c>
    </row>
    <row r="39" spans="1:9" ht="21" customHeight="1" thickBot="1" x14ac:dyDescent="0.3">
      <c r="A39" s="2" t="s">
        <v>22</v>
      </c>
      <c r="I39" s="28" t="s">
        <v>13</v>
      </c>
    </row>
    <row r="40" spans="1:9" ht="12.75" customHeight="1" x14ac:dyDescent="0.2"/>
    <row r="41" spans="1:9" ht="21" customHeight="1" x14ac:dyDescent="0.2">
      <c r="B41"/>
    </row>
  </sheetData>
  <phoneticPr fontId="0" type="noConversion"/>
  <pageMargins left="0.75" right="0.75" top="0.49" bottom="0.62" header="0.22" footer="0.5"/>
  <pageSetup paperSize="9" orientation="portrait" horizontalDpi="240" verticalDpi="144" copies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Rumen Yordanov</cp:lastModifiedBy>
  <cp:lastPrinted>2001-01-07T09:35:57Z</cp:lastPrinted>
  <dcterms:created xsi:type="dcterms:W3CDTF">2000-12-28T20:47:24Z</dcterms:created>
  <dcterms:modified xsi:type="dcterms:W3CDTF">2026-04-17T10:15:42Z</dcterms:modified>
</cp:coreProperties>
</file>