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240" yWindow="75" windowWidth="4740" windowHeight="3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1" i="1" l="1"/>
  <c r="G9" i="1" s="1"/>
  <c r="E9" i="1" s="1"/>
  <c r="C6" i="1"/>
  <c r="C7" i="1"/>
  <c r="C10" i="1"/>
  <c r="G8" i="1" s="1"/>
  <c r="E8" i="1" s="1"/>
  <c r="C9" i="1"/>
  <c r="G7" i="1"/>
  <c r="E7" i="1" s="1"/>
  <c r="C8" i="1"/>
  <c r="G6" i="1" s="1"/>
  <c r="E6" i="1" s="1"/>
  <c r="E5" i="1"/>
  <c r="D9" i="1"/>
  <c r="D8" i="1"/>
  <c r="D7" i="1"/>
  <c r="D6" i="1"/>
</calcChain>
</file>

<file path=xl/sharedStrings.xml><?xml version="1.0" encoding="utf-8"?>
<sst xmlns="http://schemas.openxmlformats.org/spreadsheetml/2006/main" count="24" uniqueCount="24">
  <si>
    <t>Въведете параметрите на водопровода :</t>
  </si>
  <si>
    <t>Геодезична височина,м</t>
  </si>
  <si>
    <t>Х-ка на помпата</t>
  </si>
  <si>
    <t>Новозаварени тръби</t>
  </si>
  <si>
    <t>Стоманени тръби след 20 год.</t>
  </si>
  <si>
    <t>Нов чугун</t>
  </si>
  <si>
    <t>Чугун след 20 години</t>
  </si>
  <si>
    <t>Етернит</t>
  </si>
  <si>
    <t>Полиетилен</t>
  </si>
  <si>
    <t>Х-ка на водопровода</t>
  </si>
  <si>
    <t>За изчертаване на Q-H характеристиката за съвместна работа на ПА с напорен водопровод и определяне на работната</t>
  </si>
  <si>
    <t>точка е използвана формулата на Хазен - Уйлямс</t>
  </si>
  <si>
    <t>Забележка:****за вид на водопр.</t>
  </si>
  <si>
    <t>Пример за изчертаване на съвместна Q-H характеристика за съвместна работа на ПА с водопровод</t>
  </si>
  <si>
    <t>Даден е стоманен 31 годишен водопровод L = 3500 m; Ф = 200 мм ; Нг = 44 м; ПА работи с дебит от 20 до 40 л/с и напор до 90 м.</t>
  </si>
  <si>
    <t>Да се изчертае съвместната характеристика на ПА и водопровода.</t>
  </si>
  <si>
    <t>Hзаг.=10.666*Q1,85/(C1.85*D4.87)</t>
  </si>
  <si>
    <t>Дебити, л/с</t>
  </si>
  <si>
    <t>Загуби, м</t>
  </si>
  <si>
    <t>Коефициент, С</t>
  </si>
  <si>
    <t>Вътрешен диаметър, м</t>
  </si>
  <si>
    <t>Дебити, м3/с</t>
  </si>
  <si>
    <t>Вид на водопровода, *** С</t>
  </si>
  <si>
    <t>Дължина,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</si>
</sst>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000"/>
  </numFmts>
  <fonts count="4" x14ac:knownFonts="1">
    <font>
      <sz val="10"/>
      <name val="Tahoma"/>
      <charset val="204"/>
    </font>
    <font>
      <b/>
      <sz val="12"/>
      <name val="Tahoma"/>
      <family val="2"/>
    </font>
    <font>
      <u/>
      <sz val="14"/>
      <name val="Tahoma"/>
      <family val="2"/>
    </font>
    <font>
      <sz val="14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73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173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173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/>
              <a:t>Съвместна работа на ПА и Водопровод</a:t>
            </a:r>
          </a:p>
        </c:rich>
      </c:tx>
      <c:layout>
        <c:manualLayout>
          <c:xMode val="edge"/>
          <c:yMode val="edge"/>
          <c:x val="0.20388349514563106"/>
          <c:y val="2.5270802668805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631067961165"/>
          <c:y val="0.10830344000916631"/>
          <c:w val="0.84271844660194173"/>
          <c:h val="0.7111925893935253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Sheet1!$D$5:$D$9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numCache>
            </c:numRef>
          </c:xVal>
          <c:yVal>
            <c:numRef>
              <c:f>Sheet1!$E$5:$E$9</c:f>
              <c:numCache>
                <c:formatCode>0.00</c:formatCode>
                <c:ptCount val="5"/>
                <c:pt idx="0" formatCode="General">
                  <c:v>46</c:v>
                </c:pt>
                <c:pt idx="1">
                  <c:v>49.767502462195921</c:v>
                </c:pt>
                <c:pt idx="2" formatCode="0">
                  <c:v>59.581853347766042</c:v>
                </c:pt>
                <c:pt idx="3">
                  <c:v>74.755959683208204</c:v>
                </c:pt>
                <c:pt idx="4">
                  <c:v>94.962606451146428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BB-4303-99FC-9D00353F9C1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Sheet1!$D$5:$D$9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numCache>
            </c:numRef>
          </c:xVal>
          <c:yVal>
            <c:numRef>
              <c:f>Sheet1!$F$5:$F$9</c:f>
              <c:numCache>
                <c:formatCode>General</c:formatCode>
                <c:ptCount val="5"/>
                <c:pt idx="0">
                  <c:v>90</c:v>
                </c:pt>
                <c:pt idx="1">
                  <c:v>86</c:v>
                </c:pt>
                <c:pt idx="2">
                  <c:v>75</c:v>
                </c:pt>
                <c:pt idx="3">
                  <c:v>61</c:v>
                </c:pt>
                <c:pt idx="4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BB-4303-99FC-9D00353F9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525248"/>
        <c:axId val="1"/>
      </c:scatterChart>
      <c:valAx>
        <c:axId val="455525248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Дебит , л/с</a:t>
                </a:r>
              </a:p>
            </c:rich>
          </c:tx>
          <c:layout>
            <c:manualLayout>
              <c:xMode val="edge"/>
              <c:yMode val="edge"/>
              <c:x val="0.45242718446601943"/>
              <c:y val="0.8916983227421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5"/>
        <c:min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Напор , м</a:t>
                </a:r>
              </a:p>
            </c:rich>
          </c:tx>
          <c:layout>
            <c:manualLayout>
              <c:xMode val="edge"/>
              <c:yMode val="edge"/>
              <c:x val="9.7087378640776691E-3"/>
              <c:y val="0.32852043469447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455525248"/>
        <c:crosses val="autoZero"/>
        <c:crossBetween val="midCat"/>
        <c:majorUnit val="10"/>
        <c:min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28575</xdr:rowOff>
    </xdr:from>
    <xdr:to>
      <xdr:col>8</xdr:col>
      <xdr:colOff>457200</xdr:colOff>
      <xdr:row>26</xdr:row>
      <xdr:rowOff>28575</xdr:rowOff>
    </xdr:to>
    <xdr:graphicFrame macro="">
      <xdr:nvGraphicFramePr>
        <xdr:cNvPr id="1027" name="Ди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15</xdr:row>
      <xdr:rowOff>76200</xdr:rowOff>
    </xdr:from>
    <xdr:to>
      <xdr:col>6</xdr:col>
      <xdr:colOff>66675</xdr:colOff>
      <xdr:row>23</xdr:row>
      <xdr:rowOff>38100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124700" y="2800350"/>
          <a:ext cx="0" cy="13239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15</xdr:row>
      <xdr:rowOff>47625</xdr:rowOff>
    </xdr:from>
    <xdr:to>
      <xdr:col>6</xdr:col>
      <xdr:colOff>66675</xdr:colOff>
      <xdr:row>15</xdr:row>
      <xdr:rowOff>47625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4476750" y="2771775"/>
          <a:ext cx="26479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0" sqref="I10"/>
    </sheetView>
  </sheetViews>
  <sheetFormatPr defaultColWidth="9.7109375" defaultRowHeight="12.75" x14ac:dyDescent="0.2"/>
  <cols>
    <col min="1" max="1" width="34" style="3" customWidth="1"/>
    <col min="2" max="2" width="14.7109375" style="1" customWidth="1"/>
    <col min="3" max="3" width="9.28515625" style="1" customWidth="1"/>
    <col min="4" max="4" width="12" style="1" customWidth="1"/>
    <col min="5" max="5" width="20.140625" style="1" customWidth="1"/>
    <col min="6" max="6" width="15.7109375" style="1" customWidth="1"/>
    <col min="7" max="16384" width="9.7109375" style="1"/>
  </cols>
  <sheetData>
    <row r="1" spans="1:7" ht="18" x14ac:dyDescent="0.25">
      <c r="A1" s="4" t="s">
        <v>13</v>
      </c>
    </row>
    <row r="2" spans="1:7" x14ac:dyDescent="0.2">
      <c r="A2" s="3" t="s">
        <v>14</v>
      </c>
    </row>
    <row r="3" spans="1:7" x14ac:dyDescent="0.2">
      <c r="A3" s="3" t="s">
        <v>15</v>
      </c>
    </row>
    <row r="4" spans="1:7" x14ac:dyDescent="0.2">
      <c r="A4" s="3" t="s">
        <v>0</v>
      </c>
      <c r="D4" s="27" t="s">
        <v>17</v>
      </c>
      <c r="E4" s="27" t="s">
        <v>9</v>
      </c>
      <c r="F4" s="27" t="s">
        <v>2</v>
      </c>
      <c r="G4" s="27" t="s">
        <v>18</v>
      </c>
    </row>
    <row r="5" spans="1:7" ht="15" x14ac:dyDescent="0.2">
      <c r="A5" s="5" t="s">
        <v>23</v>
      </c>
      <c r="B5" s="6"/>
      <c r="C5" s="6">
        <v>3500</v>
      </c>
      <c r="D5" s="28">
        <v>0</v>
      </c>
      <c r="E5" s="28">
        <f>B12+G5+2</f>
        <v>46</v>
      </c>
      <c r="F5" s="28">
        <v>90</v>
      </c>
      <c r="G5" s="28">
        <v>0</v>
      </c>
    </row>
    <row r="6" spans="1:7" ht="15" x14ac:dyDescent="0.2">
      <c r="A6" s="5" t="s">
        <v>22</v>
      </c>
      <c r="B6" s="6">
        <v>100</v>
      </c>
      <c r="C6" s="23">
        <f>POWER(B6,1.85)</f>
        <v>5011.8723362727324</v>
      </c>
      <c r="D6" s="28">
        <f>B8*1000</f>
        <v>10</v>
      </c>
      <c r="E6" s="30">
        <f>B12+G6+2</f>
        <v>49.767502462195921</v>
      </c>
      <c r="F6" s="28">
        <v>86</v>
      </c>
      <c r="G6" s="30">
        <f>10.666*C8*C5/(C6*C7)</f>
        <v>3.7675024621959174</v>
      </c>
    </row>
    <row r="7" spans="1:7" ht="15" x14ac:dyDescent="0.2">
      <c r="A7" s="5" t="s">
        <v>20</v>
      </c>
      <c r="B7" s="6">
        <v>0.2</v>
      </c>
      <c r="C7" s="24">
        <f>POWER(B7,4.87)</f>
        <v>3.9447190633739627E-4</v>
      </c>
      <c r="D7" s="28">
        <f>B9*1000</f>
        <v>20</v>
      </c>
      <c r="E7" s="31">
        <f>B12+G7+2</f>
        <v>59.581853347766042</v>
      </c>
      <c r="F7" s="28">
        <v>75</v>
      </c>
      <c r="G7" s="31">
        <f>10.666*C9*C5/(C6*C7)</f>
        <v>13.581853347766044</v>
      </c>
    </row>
    <row r="8" spans="1:7" ht="15" x14ac:dyDescent="0.2">
      <c r="A8" s="8" t="s">
        <v>21</v>
      </c>
      <c r="B8" s="9">
        <v>0.01</v>
      </c>
      <c r="C8" s="25">
        <f>POWER(B8,1.85)</f>
        <v>1.9952623149688793E-4</v>
      </c>
      <c r="D8" s="28">
        <f>B10*1000</f>
        <v>30</v>
      </c>
      <c r="E8" s="30">
        <f>B12+G8+2</f>
        <v>74.755959683208204</v>
      </c>
      <c r="F8" s="28">
        <v>61</v>
      </c>
      <c r="G8" s="30">
        <f>10.666*C10*C5/(C6*C7)</f>
        <v>28.755959683208204</v>
      </c>
    </row>
    <row r="9" spans="1:7" ht="15" x14ac:dyDescent="0.2">
      <c r="A9" s="10"/>
      <c r="B9" s="11">
        <v>0.02</v>
      </c>
      <c r="C9" s="26">
        <f>POWER(B9,1.85)</f>
        <v>7.192924337582632E-4</v>
      </c>
      <c r="D9" s="29">
        <f>B11*1000</f>
        <v>40</v>
      </c>
      <c r="E9" s="32">
        <f>B12+G9+2</f>
        <v>94.962606451146428</v>
      </c>
      <c r="F9" s="29">
        <v>45</v>
      </c>
      <c r="G9" s="32">
        <f>10.666*C11*C5/(C6*C7)</f>
        <v>48.962606451146428</v>
      </c>
    </row>
    <row r="10" spans="1:7" ht="15" x14ac:dyDescent="0.2">
      <c r="A10" s="10"/>
      <c r="B10" s="11">
        <v>0.03</v>
      </c>
      <c r="C10" s="12">
        <f>POWER(B10,1.85)</f>
        <v>1.5229102903685406E-3</v>
      </c>
      <c r="E10" s="2"/>
      <c r="G10" s="2"/>
    </row>
    <row r="11" spans="1:7" ht="15" x14ac:dyDescent="0.2">
      <c r="A11" s="13"/>
      <c r="B11" s="14">
        <v>0.04</v>
      </c>
      <c r="C11" s="15">
        <f>POWER(B11,1.85)</f>
        <v>2.5930505547084202E-3</v>
      </c>
    </row>
    <row r="12" spans="1:7" ht="15" x14ac:dyDescent="0.2">
      <c r="A12" s="5" t="s">
        <v>1</v>
      </c>
      <c r="B12" s="6">
        <v>44</v>
      </c>
      <c r="C12" s="7"/>
    </row>
    <row r="14" spans="1:7" x14ac:dyDescent="0.2">
      <c r="A14" s="3" t="s">
        <v>12</v>
      </c>
      <c r="B14" s="22" t="s">
        <v>19</v>
      </c>
    </row>
    <row r="15" spans="1:7" x14ac:dyDescent="0.2">
      <c r="A15" s="16" t="s">
        <v>3</v>
      </c>
      <c r="B15" s="17">
        <v>140</v>
      </c>
    </row>
    <row r="16" spans="1:7" x14ac:dyDescent="0.2">
      <c r="A16" s="18" t="s">
        <v>4</v>
      </c>
      <c r="B16" s="19">
        <v>100</v>
      </c>
    </row>
    <row r="17" spans="1:2" x14ac:dyDescent="0.2">
      <c r="A17" s="18" t="s">
        <v>5</v>
      </c>
      <c r="B17" s="19">
        <v>130</v>
      </c>
    </row>
    <row r="18" spans="1:2" x14ac:dyDescent="0.2">
      <c r="A18" s="18" t="s">
        <v>6</v>
      </c>
      <c r="B18" s="19">
        <v>100</v>
      </c>
    </row>
    <row r="19" spans="1:2" x14ac:dyDescent="0.2">
      <c r="A19" s="18" t="s">
        <v>7</v>
      </c>
      <c r="B19" s="19">
        <v>130</v>
      </c>
    </row>
    <row r="20" spans="1:2" x14ac:dyDescent="0.2">
      <c r="A20" s="20" t="s">
        <v>8</v>
      </c>
      <c r="B20" s="21">
        <v>150</v>
      </c>
    </row>
    <row r="23" spans="1:2" ht="18" x14ac:dyDescent="0.25">
      <c r="A23" s="33" t="s">
        <v>16</v>
      </c>
    </row>
    <row r="26" spans="1:2" ht="6.75" customHeight="1" x14ac:dyDescent="0.2"/>
    <row r="27" spans="1:2" x14ac:dyDescent="0.2">
      <c r="A27" s="3" t="s">
        <v>10</v>
      </c>
    </row>
    <row r="28" spans="1:2" x14ac:dyDescent="0.2">
      <c r="A28" s="3" t="s">
        <v>11</v>
      </c>
    </row>
  </sheetData>
  <phoneticPr fontId="0" type="noConversion"/>
  <pageMargins left="0.75" right="0.75" top="1" bottom="1" header="0.5" footer="0.5"/>
  <pageSetup paperSize="9" orientation="landscape" horizontalDpi="120" verticalDpi="144" copies="0" r:id="rId1"/>
  <headerFooter alignWithMargins="0">
    <oddHeader>&amp;C&amp;F&amp;R&amp;D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2001-03-11T16:19:23Z</cp:lastPrinted>
  <dcterms:created xsi:type="dcterms:W3CDTF">2001-03-11T14:30:48Z</dcterms:created>
  <dcterms:modified xsi:type="dcterms:W3CDTF">2026-04-17T10:17:03Z</dcterms:modified>
</cp:coreProperties>
</file>