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Poddrajka\"/>
    </mc:Choice>
  </mc:AlternateContent>
  <bookViews>
    <workbookView xWindow="480" yWindow="60" windowWidth="11355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37" i="1" l="1"/>
  <c r="G39" i="1"/>
  <c r="H39" i="1"/>
  <c r="I39" i="1"/>
  <c r="J39" i="1"/>
  <c r="J45" i="1"/>
  <c r="K45" i="1"/>
  <c r="F56" i="1"/>
  <c r="G57" i="1"/>
  <c r="H58" i="1"/>
  <c r="H59" i="1"/>
  <c r="I60" i="1"/>
  <c r="J62" i="1"/>
  <c r="G38" i="1"/>
  <c r="H38" i="1"/>
  <c r="I38" i="1"/>
  <c r="J38" i="1"/>
  <c r="J44" i="1"/>
  <c r="K44" i="1"/>
  <c r="G41" i="1"/>
  <c r="H41" i="1"/>
  <c r="I41" i="1"/>
  <c r="J41" i="1"/>
  <c r="J47" i="1"/>
  <c r="K47" i="1"/>
  <c r="G40" i="1"/>
  <c r="H40" i="1"/>
  <c r="I40" i="1"/>
  <c r="J40" i="1"/>
  <c r="J46" i="1"/>
  <c r="K46" i="1"/>
</calcChain>
</file>

<file path=xl/sharedStrings.xml><?xml version="1.0" encoding="utf-8"?>
<sst xmlns="http://schemas.openxmlformats.org/spreadsheetml/2006/main" count="73" uniqueCount="62">
  <si>
    <t>Диаметър напор мм</t>
  </si>
  <si>
    <t>Дебелина на тръбите мм</t>
  </si>
  <si>
    <t>Коефициент за етернит</t>
  </si>
  <si>
    <t>Дължина на напора х 2</t>
  </si>
  <si>
    <t>Критично време на водопровода  сек</t>
  </si>
  <si>
    <t>Първи подем</t>
  </si>
  <si>
    <t>Трети подем</t>
  </si>
  <si>
    <t>Коефициент за стомана</t>
  </si>
  <si>
    <t>Изчисление на критичното време за възникване на хидравличен удар</t>
  </si>
  <si>
    <t>Класификация на ОК в зависимост от скоростта на затваряне:</t>
  </si>
  <si>
    <t>Water distribution systems handbook – Larry Mays 2000 AWWWA</t>
  </si>
  <si>
    <t>tс време за затваряне</t>
  </si>
  <si>
    <t>Вид затваряне</t>
  </si>
  <si>
    <t>Ефект</t>
  </si>
  <si>
    <t>Незабавно</t>
  </si>
  <si>
    <t>Силен хидр. удар</t>
  </si>
  <si>
    <t>&lt;= 2*L/a</t>
  </si>
  <si>
    <t>Бързо</t>
  </si>
  <si>
    <t>Хидравличен удар</t>
  </si>
  <si>
    <t>&gt; 2*L/a</t>
  </si>
  <si>
    <t>Постепенно</t>
  </si>
  <si>
    <t>&gt;&gt; 2*L/a</t>
  </si>
  <si>
    <t>Бавно</t>
  </si>
  <si>
    <t>Лека промяна</t>
  </si>
  <si>
    <t>L / м / – дължина на водопровода от точката на изливане до точката на затваряне;</t>
  </si>
  <si>
    <t>a / м/с /– скорост на вълната в тръбата;</t>
  </si>
  <si>
    <t>D / мм /– вътрешен диаметър на напорния водопровод;</t>
  </si>
  <si>
    <t>t / мм /– дебелина на тръбата;</t>
  </si>
  <si>
    <t>K – коефициент зависим твърдостта на материала на тръбата;</t>
  </si>
  <si>
    <t>Материал</t>
  </si>
  <si>
    <t>Стомана</t>
  </si>
  <si>
    <t>Чугун</t>
  </si>
  <si>
    <t>Полиетилен</t>
  </si>
  <si>
    <t>Етернит</t>
  </si>
  <si>
    <t>Стойност на К</t>
  </si>
  <si>
    <t>Да се изчисли критичното време за затваряне на ОК.</t>
  </si>
  <si>
    <t>Tc = 2*L/a;</t>
  </si>
  <si>
    <t>a = 2044 м/с</t>
  </si>
  <si>
    <t>Tc = 2*20000/2044 = 19,6 секунди;</t>
  </si>
  <si>
    <t>Критичното време или периода на тръбата е в зависимост от дължината на водопровода и еластичността му.</t>
  </si>
  <si>
    <t>Имаме стоманен водопровод с дължина 20000 м и диаметър 1200 мм с дебелина на тръбата 12 мм.</t>
  </si>
  <si>
    <t>Максимално налягане ∆Нmax</t>
  </si>
  <si>
    <t>A*V0/g</t>
  </si>
  <si>
    <t xml:space="preserve"> &lt; A*V0/g</t>
  </si>
  <si>
    <t xml:space="preserve"> &lt;&lt; A*V0/g</t>
  </si>
  <si>
    <r>
      <t>Пример</t>
    </r>
    <r>
      <rPr>
        <sz val="12"/>
        <rFont val="Courier New"/>
        <family val="3"/>
        <charset val="204"/>
      </rPr>
      <t>:</t>
    </r>
  </si>
  <si>
    <r>
      <t>a = 1425 * [1 + K*(D/t)]</t>
    </r>
    <r>
      <rPr>
        <vertAlign val="superscript"/>
        <sz val="12"/>
        <rFont val="Courier New"/>
        <family val="3"/>
        <charset val="204"/>
      </rPr>
      <t>1/2</t>
    </r>
    <r>
      <rPr>
        <sz val="12"/>
        <rFont val="Courier New"/>
        <family val="3"/>
        <charset val="204"/>
      </rPr>
      <t xml:space="preserve"> = 1450*[1 + 0.01*(1200/12)]</t>
    </r>
    <r>
      <rPr>
        <vertAlign val="superscript"/>
        <sz val="12"/>
        <rFont val="Courier New"/>
        <family val="3"/>
        <charset val="204"/>
      </rPr>
      <t>1/2</t>
    </r>
  </si>
  <si>
    <t>Практическо правило:</t>
  </si>
  <si>
    <t>Коефициент за чугун</t>
  </si>
  <si>
    <t>Коефициент за полиетилен</t>
  </si>
  <si>
    <t>SQRT</t>
  </si>
  <si>
    <t>За метални водопроводи критичното време в секунди е приблизително равно на дължината на напорния водопровод в километри.</t>
  </si>
  <si>
    <t>За етернита времето е 2 пъти по-малко от дължината на водопровода,докато за полиетилена - 6 пъти по-малко.</t>
  </si>
  <si>
    <t>ТЕОРИЯ</t>
  </si>
  <si>
    <t>Съотнош.%</t>
  </si>
  <si>
    <t>Tc = 2*L/a / с / – критично време на водопровода, където:</t>
  </si>
  <si>
    <r>
      <t>a = 1425 * [1 + K*(D/t)]</t>
    </r>
    <r>
      <rPr>
        <vertAlign val="superscript"/>
        <sz val="12"/>
        <rFont val="Courier New"/>
        <family val="3"/>
        <charset val="204"/>
      </rPr>
      <t xml:space="preserve">1/2 </t>
    </r>
    <r>
      <rPr>
        <sz val="12"/>
        <rFont val="Courier New"/>
        <family val="3"/>
        <charset val="204"/>
      </rPr>
      <t>, където:</t>
    </r>
  </si>
  <si>
    <t>То е пряко свързано с времето, за което вълната стига до края на тръбата и се връща обратно към ОК.</t>
  </si>
  <si>
    <t>Времето за отв/затв. на ел. задвижката трябва да е по-голямо от критичното време.</t>
  </si>
  <si>
    <t>Времето за отваряне/затваряне на ел. задвижката трябва да е поне 2 пъти по-голямо от дължината на напора на метален водопровод.</t>
  </si>
  <si>
    <t>Времето за отв/затв. на ел. задвижката трябва да е 10 пъти по-голямо от критичното време.</t>
  </si>
  <si>
    <t>Извод - 40 секунди са достатъчни.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</si>
</sst>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.0"/>
  </numFmts>
  <fonts count="13" x14ac:knownFonts="1">
    <font>
      <sz val="10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  <font>
      <u/>
      <sz val="14"/>
      <name val="Courier New"/>
      <family val="3"/>
      <charset val="204"/>
    </font>
    <font>
      <sz val="8"/>
      <name val="Courier New"/>
      <family val="3"/>
      <charset val="204"/>
    </font>
    <font>
      <sz val="12"/>
      <name val="Courier New"/>
      <family val="3"/>
      <charset val="204"/>
    </font>
    <font>
      <sz val="12"/>
      <name val="Arial"/>
      <charset val="204"/>
    </font>
    <font>
      <vertAlign val="superscript"/>
      <sz val="12"/>
      <name val="Courier New"/>
      <family val="3"/>
      <charset val="204"/>
    </font>
    <font>
      <u/>
      <sz val="12"/>
      <name val="Courier New"/>
      <family val="3"/>
      <charset val="204"/>
    </font>
    <font>
      <sz val="11"/>
      <name val="Courier New"/>
      <family val="3"/>
      <charset val="204"/>
    </font>
    <font>
      <sz val="11"/>
      <name val="Arial"/>
      <charset val="204"/>
    </font>
    <font>
      <sz val="14"/>
      <name val="Arial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83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/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83" fontId="0" fillId="0" borderId="0" xfId="0" applyNumberFormat="1"/>
    <xf numFmtId="1" fontId="0" fillId="0" borderId="0" xfId="0" applyNumberFormat="1"/>
    <xf numFmtId="0" fontId="11" fillId="0" borderId="0" xfId="0" applyFont="1"/>
    <xf numFmtId="0" fontId="12" fillId="0" borderId="0" xfId="0" applyFont="1"/>
    <xf numFmtId="1" fontId="2" fillId="0" borderId="0" xfId="0" applyNumberFormat="1" applyFont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0" zoomScale="145" zoomScaleNormal="145" workbookViewId="0">
      <selection activeCell="A50" sqref="A50"/>
    </sheetView>
  </sheetViews>
  <sheetFormatPr defaultRowHeight="12.75" x14ac:dyDescent="0.2"/>
  <cols>
    <col min="1" max="1" width="15.85546875" customWidth="1"/>
    <col min="2" max="2" width="16.85546875" customWidth="1"/>
    <col min="3" max="3" width="17" customWidth="1"/>
    <col min="4" max="4" width="19" customWidth="1"/>
    <col min="5" max="5" width="12.28515625" customWidth="1"/>
  </cols>
  <sheetData>
    <row r="1" spans="1:4" ht="18" x14ac:dyDescent="0.25">
      <c r="A1" s="16" t="s">
        <v>8</v>
      </c>
    </row>
    <row r="3" spans="1:4" ht="18" x14ac:dyDescent="0.25">
      <c r="A3" s="16" t="s">
        <v>53</v>
      </c>
    </row>
    <row r="4" spans="1:4" ht="18.75" x14ac:dyDescent="0.3">
      <c r="A4" s="2" t="s">
        <v>9</v>
      </c>
    </row>
    <row r="5" spans="1:4" x14ac:dyDescent="0.2">
      <c r="A5" s="3" t="s">
        <v>10</v>
      </c>
    </row>
    <row r="6" spans="1:4" ht="13.5" thickBot="1" x14ac:dyDescent="0.25">
      <c r="A6" s="3"/>
    </row>
    <row r="7" spans="1:4" s="7" customFormat="1" ht="60" customHeight="1" thickBot="1" x14ac:dyDescent="0.25">
      <c r="A7" s="5" t="s">
        <v>11</v>
      </c>
      <c r="B7" s="6" t="s">
        <v>12</v>
      </c>
      <c r="C7" s="6" t="s">
        <v>41</v>
      </c>
      <c r="D7" s="6" t="s">
        <v>13</v>
      </c>
    </row>
    <row r="8" spans="1:4" s="7" customFormat="1" ht="36.75" customHeight="1" thickBot="1" x14ac:dyDescent="0.25">
      <c r="A8" s="8">
        <v>0</v>
      </c>
      <c r="B8" s="9" t="s">
        <v>14</v>
      </c>
      <c r="C8" s="9" t="s">
        <v>42</v>
      </c>
      <c r="D8" s="9" t="s">
        <v>15</v>
      </c>
    </row>
    <row r="9" spans="1:4" s="7" customFormat="1" ht="38.25" customHeight="1" thickBot="1" x14ac:dyDescent="0.25">
      <c r="A9" s="8" t="s">
        <v>16</v>
      </c>
      <c r="B9" s="9" t="s">
        <v>17</v>
      </c>
      <c r="C9" s="9" t="s">
        <v>42</v>
      </c>
      <c r="D9" s="9" t="s">
        <v>18</v>
      </c>
    </row>
    <row r="10" spans="1:4" s="7" customFormat="1" ht="36.75" customHeight="1" thickBot="1" x14ac:dyDescent="0.25">
      <c r="A10" s="8" t="s">
        <v>19</v>
      </c>
      <c r="B10" s="9" t="s">
        <v>20</v>
      </c>
      <c r="C10" s="9" t="s">
        <v>43</v>
      </c>
      <c r="D10" s="9" t="s">
        <v>18</v>
      </c>
    </row>
    <row r="11" spans="1:4" s="7" customFormat="1" ht="38.25" customHeight="1" thickBot="1" x14ac:dyDescent="0.25">
      <c r="A11" s="8" t="s">
        <v>21</v>
      </c>
      <c r="B11" s="9" t="s">
        <v>22</v>
      </c>
      <c r="C11" s="9" t="s">
        <v>44</v>
      </c>
      <c r="D11" s="9" t="s">
        <v>23</v>
      </c>
    </row>
    <row r="12" spans="1:4" s="7" customFormat="1" ht="15.75" x14ac:dyDescent="0.25">
      <c r="A12" s="10"/>
    </row>
    <row r="13" spans="1:4" s="7" customFormat="1" ht="15.75" x14ac:dyDescent="0.25">
      <c r="A13" s="10" t="s">
        <v>55</v>
      </c>
    </row>
    <row r="14" spans="1:4" s="7" customFormat="1" ht="15.75" x14ac:dyDescent="0.25">
      <c r="A14" s="10" t="s">
        <v>24</v>
      </c>
    </row>
    <row r="15" spans="1:4" s="7" customFormat="1" ht="15.75" x14ac:dyDescent="0.25">
      <c r="A15" s="10" t="s">
        <v>25</v>
      </c>
    </row>
    <row r="16" spans="1:4" s="7" customFormat="1" ht="19.5" x14ac:dyDescent="0.25">
      <c r="A16" s="10" t="s">
        <v>56</v>
      </c>
    </row>
    <row r="17" spans="1:5" s="7" customFormat="1" ht="15.75" x14ac:dyDescent="0.25">
      <c r="A17" s="10" t="s">
        <v>26</v>
      </c>
    </row>
    <row r="18" spans="1:5" s="7" customFormat="1" ht="15.75" x14ac:dyDescent="0.25">
      <c r="A18" s="10" t="s">
        <v>27</v>
      </c>
    </row>
    <row r="19" spans="1:5" s="7" customFormat="1" ht="15.75" x14ac:dyDescent="0.25">
      <c r="A19" s="10" t="s">
        <v>28</v>
      </c>
    </row>
    <row r="20" spans="1:5" s="7" customFormat="1" ht="16.5" thickBot="1" x14ac:dyDescent="0.3">
      <c r="A20" s="10"/>
    </row>
    <row r="21" spans="1:5" s="7" customFormat="1" ht="35.25" customHeight="1" thickBot="1" x14ac:dyDescent="0.25">
      <c r="A21" s="5" t="s">
        <v>29</v>
      </c>
      <c r="B21" s="6" t="s">
        <v>30</v>
      </c>
      <c r="C21" s="6" t="s">
        <v>31</v>
      </c>
      <c r="D21" s="6" t="s">
        <v>32</v>
      </c>
      <c r="E21" s="6" t="s">
        <v>33</v>
      </c>
    </row>
    <row r="22" spans="1:5" s="7" customFormat="1" ht="35.25" customHeight="1" thickBot="1" x14ac:dyDescent="0.25">
      <c r="A22" s="8" t="s">
        <v>34</v>
      </c>
      <c r="B22" s="9">
        <v>0.01</v>
      </c>
      <c r="C22" s="9">
        <v>1.2999999999999999E-2</v>
      </c>
      <c r="D22" s="9">
        <v>0.7</v>
      </c>
      <c r="E22" s="9">
        <v>0.1</v>
      </c>
    </row>
    <row r="23" spans="1:5" s="7" customFormat="1" ht="15.75" x14ac:dyDescent="0.25">
      <c r="A23" s="10"/>
    </row>
    <row r="24" spans="1:5" s="7" customFormat="1" ht="15.75" x14ac:dyDescent="0.25">
      <c r="A24" s="11" t="s">
        <v>45</v>
      </c>
    </row>
    <row r="25" spans="1:5" s="7" customFormat="1" ht="15.75" x14ac:dyDescent="0.25">
      <c r="A25" s="10" t="s">
        <v>40</v>
      </c>
    </row>
    <row r="26" spans="1:5" s="7" customFormat="1" ht="15.75" x14ac:dyDescent="0.25">
      <c r="A26" s="10" t="s">
        <v>35</v>
      </c>
    </row>
    <row r="27" spans="1:5" s="7" customFormat="1" ht="15.75" x14ac:dyDescent="0.25">
      <c r="A27" s="10" t="s">
        <v>36</v>
      </c>
    </row>
    <row r="28" spans="1:5" s="7" customFormat="1" ht="19.5" x14ac:dyDescent="0.25">
      <c r="A28" s="10" t="s">
        <v>46</v>
      </c>
    </row>
    <row r="29" spans="1:5" s="7" customFormat="1" ht="15.75" x14ac:dyDescent="0.25">
      <c r="A29" s="10" t="s">
        <v>37</v>
      </c>
    </row>
    <row r="30" spans="1:5" s="7" customFormat="1" ht="15.75" x14ac:dyDescent="0.25">
      <c r="A30" s="10" t="s">
        <v>38</v>
      </c>
    </row>
    <row r="31" spans="1:5" s="13" customFormat="1" ht="15" x14ac:dyDescent="0.25">
      <c r="A31" s="12" t="s">
        <v>39</v>
      </c>
    </row>
    <row r="32" spans="1:5" s="13" customFormat="1" ht="15" x14ac:dyDescent="0.25">
      <c r="A32" s="12" t="s">
        <v>57</v>
      </c>
    </row>
    <row r="33" spans="1:11" s="7" customFormat="1" ht="15" x14ac:dyDescent="0.2"/>
    <row r="34" spans="1:11" x14ac:dyDescent="0.2">
      <c r="A34" s="4" t="s">
        <v>5</v>
      </c>
    </row>
    <row r="36" spans="1:11" x14ac:dyDescent="0.2">
      <c r="A36" t="s">
        <v>0</v>
      </c>
      <c r="E36">
        <v>1200</v>
      </c>
    </row>
    <row r="37" spans="1:11" x14ac:dyDescent="0.2">
      <c r="A37" t="s">
        <v>1</v>
      </c>
      <c r="E37">
        <v>12</v>
      </c>
      <c r="F37">
        <f>E36/E37</f>
        <v>100</v>
      </c>
      <c r="I37" t="s">
        <v>50</v>
      </c>
    </row>
    <row r="38" spans="1:11" x14ac:dyDescent="0.2">
      <c r="A38" t="s">
        <v>7</v>
      </c>
      <c r="F38">
        <v>0.01</v>
      </c>
      <c r="G38">
        <f>F37*F38</f>
        <v>1</v>
      </c>
      <c r="H38">
        <f>1+G38</f>
        <v>2</v>
      </c>
      <c r="I38">
        <f>SQRT(H38)</f>
        <v>1.4142135623730951</v>
      </c>
      <c r="J38" s="15">
        <f>I38*1425</f>
        <v>2015.2543263816606</v>
      </c>
    </row>
    <row r="39" spans="1:11" x14ac:dyDescent="0.2">
      <c r="A39" t="s">
        <v>48</v>
      </c>
      <c r="F39">
        <v>1.2999999999999999E-2</v>
      </c>
      <c r="G39" s="14">
        <f>F37*F39</f>
        <v>1.3</v>
      </c>
      <c r="H39">
        <f>1+G39</f>
        <v>2.2999999999999998</v>
      </c>
      <c r="I39">
        <f>SQRT(H39)</f>
        <v>1.51657508881031</v>
      </c>
      <c r="J39" s="15">
        <f>I39*1425</f>
        <v>2161.1195015546919</v>
      </c>
    </row>
    <row r="40" spans="1:11" x14ac:dyDescent="0.2">
      <c r="A40" t="s">
        <v>2</v>
      </c>
      <c r="F40">
        <v>0.1</v>
      </c>
      <c r="G40" s="15">
        <f>F37*F40</f>
        <v>10</v>
      </c>
      <c r="H40">
        <f>1+G40</f>
        <v>11</v>
      </c>
      <c r="I40">
        <f>SQRT(H40)</f>
        <v>3.3166247903553998</v>
      </c>
      <c r="J40" s="15">
        <f>I40*1425</f>
        <v>4726.1903262564447</v>
      </c>
    </row>
    <row r="41" spans="1:11" x14ac:dyDescent="0.2">
      <c r="A41" t="s">
        <v>49</v>
      </c>
      <c r="F41">
        <v>0.7</v>
      </c>
      <c r="G41">
        <f>F37*F41</f>
        <v>70</v>
      </c>
      <c r="H41">
        <f>1+G41</f>
        <v>71</v>
      </c>
      <c r="I41">
        <f>SQRT(H41)</f>
        <v>8.426149773176359</v>
      </c>
      <c r="J41" s="15">
        <f>I41*1425</f>
        <v>12007.263426776311</v>
      </c>
    </row>
    <row r="43" spans="1:11" x14ac:dyDescent="0.2">
      <c r="A43" t="s">
        <v>3</v>
      </c>
      <c r="I43">
        <v>40000</v>
      </c>
      <c r="K43" t="s">
        <v>54</v>
      </c>
    </row>
    <row r="44" spans="1:11" x14ac:dyDescent="0.2">
      <c r="A44" t="s">
        <v>4</v>
      </c>
      <c r="H44" t="s">
        <v>30</v>
      </c>
      <c r="J44" s="1">
        <f>I43/J38</f>
        <v>19.848611401727648</v>
      </c>
      <c r="K44" s="18">
        <f>(J44/19.8)*100</f>
        <v>100.24551212993762</v>
      </c>
    </row>
    <row r="45" spans="1:11" x14ac:dyDescent="0.2">
      <c r="A45" t="s">
        <v>58</v>
      </c>
      <c r="H45" t="s">
        <v>31</v>
      </c>
      <c r="J45" s="1">
        <f>I43/J39</f>
        <v>18.508925569004546</v>
      </c>
      <c r="K45" s="18">
        <f>(J45/19.8)*100</f>
        <v>93.479422065679515</v>
      </c>
    </row>
    <row r="46" spans="1:11" x14ac:dyDescent="0.2">
      <c r="H46" t="s">
        <v>33</v>
      </c>
      <c r="J46" s="1">
        <f>I43/J40</f>
        <v>8.4634763390249432</v>
      </c>
      <c r="K46" s="18">
        <f>(J46/19.8)*100</f>
        <v>42.74482999507547</v>
      </c>
    </row>
    <row r="47" spans="1:11" x14ac:dyDescent="0.2">
      <c r="H47" t="s">
        <v>32</v>
      </c>
      <c r="J47" s="1">
        <f>I43/J41</f>
        <v>3.3313169352809915</v>
      </c>
      <c r="K47" s="18">
        <f>(J47/19.8)*100</f>
        <v>16.824833006469653</v>
      </c>
    </row>
    <row r="48" spans="1:11" s="7" customFormat="1" ht="15" x14ac:dyDescent="0.2">
      <c r="A48" s="7" t="s">
        <v>47</v>
      </c>
    </row>
    <row r="49" spans="1:10" s="7" customFormat="1" ht="15" x14ac:dyDescent="0.2">
      <c r="A49" s="7" t="s">
        <v>51</v>
      </c>
    </row>
    <row r="50" spans="1:10" s="7" customFormat="1" ht="15" x14ac:dyDescent="0.2">
      <c r="A50" s="7" t="s">
        <v>52</v>
      </c>
    </row>
    <row r="51" spans="1:10" s="7" customFormat="1" ht="15" x14ac:dyDescent="0.2">
      <c r="A51" s="13" t="s">
        <v>59</v>
      </c>
    </row>
    <row r="52" spans="1:10" s="7" customFormat="1" ht="15" x14ac:dyDescent="0.2"/>
    <row r="53" spans="1:10" x14ac:dyDescent="0.2">
      <c r="A53" s="4" t="s">
        <v>6</v>
      </c>
    </row>
    <row r="54" spans="1:10" ht="6.75" customHeight="1" x14ac:dyDescent="0.2"/>
    <row r="55" spans="1:10" x14ac:dyDescent="0.2">
      <c r="A55" t="s">
        <v>0</v>
      </c>
      <c r="E55">
        <v>500</v>
      </c>
    </row>
    <row r="56" spans="1:10" x14ac:dyDescent="0.2">
      <c r="A56" t="s">
        <v>1</v>
      </c>
      <c r="E56">
        <v>8</v>
      </c>
      <c r="F56">
        <f>E55/E56</f>
        <v>62.5</v>
      </c>
    </row>
    <row r="57" spans="1:10" x14ac:dyDescent="0.2">
      <c r="A57" t="s">
        <v>7</v>
      </c>
      <c r="F57">
        <v>0.01</v>
      </c>
      <c r="G57">
        <f>F56*F57</f>
        <v>0.625</v>
      </c>
    </row>
    <row r="58" spans="1:10" x14ac:dyDescent="0.2">
      <c r="G58">
        <v>1</v>
      </c>
      <c r="H58">
        <f>G57+G58</f>
        <v>1.625</v>
      </c>
    </row>
    <row r="59" spans="1:10" x14ac:dyDescent="0.2">
      <c r="H59">
        <f>SQRT(H58)</f>
        <v>1.2747548783981961</v>
      </c>
    </row>
    <row r="60" spans="1:10" x14ac:dyDescent="0.2">
      <c r="H60">
        <v>1425</v>
      </c>
      <c r="I60">
        <f>H60*H59</f>
        <v>1816.5257017174295</v>
      </c>
    </row>
    <row r="61" spans="1:10" x14ac:dyDescent="0.2">
      <c r="A61" t="s">
        <v>3</v>
      </c>
      <c r="I61">
        <v>6000</v>
      </c>
    </row>
    <row r="62" spans="1:10" x14ac:dyDescent="0.2">
      <c r="A62" t="s">
        <v>4</v>
      </c>
      <c r="J62" s="1">
        <f>I61/I60</f>
        <v>3.3030085918009946</v>
      </c>
    </row>
    <row r="63" spans="1:10" ht="15.75" x14ac:dyDescent="0.25">
      <c r="A63" t="s">
        <v>60</v>
      </c>
      <c r="F63" s="17" t="s">
        <v>61</v>
      </c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Rumen Yordanov</cp:lastModifiedBy>
  <dcterms:created xsi:type="dcterms:W3CDTF">2008-04-12T19:53:35Z</dcterms:created>
  <dcterms:modified xsi:type="dcterms:W3CDTF">2026-04-18T08:00:07Z</dcterms:modified>
</cp:coreProperties>
</file>